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codeName="ThisWorkbook" defaultThemeVersion="166925"/>
  <mc:AlternateContent xmlns:mc="http://schemas.openxmlformats.org/markup-compatibility/2006">
    <mc:Choice Requires="x15">
      <x15ac:absPath xmlns:x15ac="http://schemas.microsoft.com/office/spreadsheetml/2010/11/ac" url="https://albionidaho.sharepoint.com/sites/AlbionOfficeStaff/Shared Documents/Lead and Copper Survey/"/>
    </mc:Choice>
  </mc:AlternateContent>
  <xr:revisionPtr revIDLastSave="1917" documentId="8_{CF657072-018E-437E-9873-796711CEF5CF}" xr6:coauthVersionLast="47" xr6:coauthVersionMax="47" xr10:uidLastSave="{4DADB16F-9B6A-41A3-B530-67EC543EBE76}"/>
  <workbookProtection workbookAlgorithmName="SHA-512" workbookHashValue="vzFO70IEYAEqEUSlpy59Xx4Gakiu4UJsz+dgQBv8RN1L1uxLcs8oEalhCVKl1AZBZSU97zeBv6giWG6lfzUqoA==" workbookSaltValue="+UaPLwTgQuNLkNKFCpw1KQ==" workbookSpinCount="100000" lockStructure="1"/>
  <bookViews>
    <workbookView xWindow="3735" yWindow="1140" windowWidth="24525" windowHeight="14595" activeTab="1" xr2:uid="{EAA1A6F1-1673-41DD-902A-05881BB903F2}"/>
  </bookViews>
  <sheets>
    <sheet name="Summary information" sheetId="4" r:id="rId1"/>
    <sheet name="Inventory sheet" sheetId="5" r:id="rId2"/>
    <sheet name="Instructions" sheetId="6" r:id="rId3"/>
  </sheets>
  <definedNames>
    <definedName name="_xlnm.Print_Titles" localSheetId="1">'Inventory sheet'!$1:$1</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2" i="5" l="1"/>
  <c r="D26" i="4"/>
  <c r="F14" i="5"/>
  <c r="F36" i="5"/>
  <c r="F37" i="5"/>
  <c r="F38" i="5"/>
  <c r="F39" i="5"/>
  <c r="F40" i="5"/>
  <c r="F41" i="5"/>
  <c r="F42" i="5"/>
  <c r="F43" i="5"/>
  <c r="F44" i="5"/>
  <c r="F45" i="5"/>
  <c r="F46" i="5"/>
  <c r="F47" i="5"/>
  <c r="F48" i="5"/>
  <c r="F49" i="5"/>
  <c r="F50" i="5"/>
  <c r="F51" i="5"/>
  <c r="F52" i="5"/>
  <c r="F53" i="5"/>
  <c r="F54" i="5"/>
  <c r="F55" i="5"/>
  <c r="F56" i="5"/>
  <c r="F57" i="5"/>
  <c r="F58" i="5"/>
  <c r="F59" i="5"/>
  <c r="F60" i="5"/>
  <c r="F61" i="5"/>
  <c r="F62" i="5"/>
  <c r="F63" i="5"/>
  <c r="F64" i="5"/>
  <c r="F65" i="5"/>
  <c r="F66" i="5"/>
  <c r="F67" i="5"/>
  <c r="F68" i="5"/>
  <c r="F69" i="5"/>
  <c r="F70" i="5"/>
  <c r="F71" i="5"/>
  <c r="F72" i="5"/>
  <c r="F73" i="5"/>
  <c r="F74" i="5"/>
  <c r="F75" i="5"/>
  <c r="F76" i="5"/>
  <c r="F77" i="5"/>
  <c r="F78" i="5"/>
  <c r="F79" i="5"/>
  <c r="F80" i="5"/>
  <c r="F81" i="5"/>
  <c r="F82" i="5"/>
  <c r="F83" i="5"/>
  <c r="F84" i="5"/>
  <c r="F85" i="5"/>
  <c r="F86" i="5"/>
  <c r="F87" i="5"/>
  <c r="F88" i="5"/>
  <c r="F89" i="5"/>
  <c r="F90" i="5"/>
  <c r="F91" i="5"/>
  <c r="F92" i="5"/>
  <c r="F93" i="5"/>
  <c r="F94" i="5"/>
  <c r="F95" i="5"/>
  <c r="F96" i="5"/>
  <c r="F97" i="5"/>
  <c r="F98" i="5"/>
  <c r="F99" i="5"/>
  <c r="F100" i="5"/>
  <c r="F101" i="5"/>
  <c r="F102" i="5"/>
  <c r="F103" i="5"/>
  <c r="F104" i="5"/>
  <c r="F105" i="5"/>
  <c r="F106" i="5"/>
  <c r="F107" i="5"/>
  <c r="F108" i="5"/>
  <c r="F109" i="5"/>
  <c r="F110" i="5"/>
  <c r="F111" i="5"/>
  <c r="F112" i="5"/>
  <c r="F113" i="5"/>
  <c r="F114" i="5"/>
  <c r="F115" i="5"/>
  <c r="F116" i="5"/>
  <c r="F117" i="5"/>
  <c r="F118" i="5"/>
  <c r="F119" i="5"/>
  <c r="F120" i="5"/>
  <c r="F121" i="5"/>
  <c r="F122" i="5"/>
  <c r="F123" i="5"/>
  <c r="F124" i="5"/>
  <c r="F125" i="5"/>
  <c r="F126" i="5"/>
  <c r="F127" i="5"/>
  <c r="F128" i="5"/>
  <c r="F129" i="5"/>
  <c r="F130" i="5"/>
  <c r="F131" i="5"/>
  <c r="F132" i="5"/>
  <c r="F133" i="5"/>
  <c r="F134" i="5"/>
  <c r="F135" i="5"/>
  <c r="F136" i="5"/>
  <c r="F137" i="5"/>
  <c r="F138" i="5"/>
  <c r="F139" i="5"/>
  <c r="F140" i="5"/>
  <c r="F141" i="5"/>
  <c r="F142" i="5"/>
  <c r="F143" i="5"/>
  <c r="F144" i="5"/>
  <c r="F145" i="5"/>
  <c r="F146" i="5"/>
  <c r="F147" i="5"/>
  <c r="F148" i="5"/>
  <c r="F149" i="5"/>
  <c r="F150" i="5"/>
  <c r="F151" i="5"/>
  <c r="F152" i="5"/>
  <c r="F153" i="5"/>
  <c r="F154" i="5"/>
  <c r="F155" i="5"/>
  <c r="F156" i="5"/>
  <c r="F157" i="5"/>
  <c r="F158" i="5"/>
  <c r="F159" i="5"/>
  <c r="F160" i="5"/>
  <c r="F161" i="5"/>
  <c r="F162" i="5"/>
  <c r="F163" i="5"/>
  <c r="F164" i="5"/>
  <c r="F165" i="5"/>
  <c r="F166" i="5"/>
  <c r="F167" i="5"/>
  <c r="F168" i="5"/>
  <c r="F169" i="5"/>
  <c r="F170" i="5"/>
  <c r="F171" i="5"/>
  <c r="F172" i="5"/>
  <c r="F173" i="5"/>
  <c r="F174" i="5"/>
  <c r="F175" i="5"/>
  <c r="F176" i="5"/>
  <c r="F177" i="5"/>
  <c r="F178" i="5"/>
  <c r="F179" i="5"/>
  <c r="F180" i="5"/>
  <c r="F181" i="5"/>
  <c r="F182" i="5"/>
  <c r="F183" i="5"/>
  <c r="F184" i="5"/>
  <c r="F185" i="5"/>
  <c r="F186" i="5"/>
  <c r="F187" i="5"/>
  <c r="F188" i="5"/>
  <c r="F189" i="5"/>
  <c r="F190" i="5"/>
  <c r="F191" i="5"/>
  <c r="F192" i="5"/>
  <c r="F193" i="5"/>
  <c r="F194" i="5"/>
  <c r="F195" i="5"/>
  <c r="F196" i="5"/>
  <c r="F197" i="5"/>
  <c r="F198" i="5"/>
  <c r="F199" i="5"/>
  <c r="F200" i="5"/>
  <c r="F201" i="5"/>
  <c r="F202" i="5"/>
  <c r="F203" i="5"/>
  <c r="F204" i="5"/>
  <c r="F205" i="5"/>
  <c r="F206" i="5"/>
  <c r="F207" i="5"/>
  <c r="F208" i="5"/>
  <c r="F209" i="5"/>
  <c r="F210" i="5"/>
  <c r="F211" i="5"/>
  <c r="F212" i="5"/>
  <c r="F213" i="5"/>
  <c r="F214" i="5"/>
  <c r="F215" i="5"/>
  <c r="F216" i="5"/>
  <c r="F217" i="5"/>
  <c r="F218" i="5"/>
  <c r="F219" i="5"/>
  <c r="F220" i="5"/>
  <c r="F221" i="5"/>
  <c r="F222" i="5"/>
  <c r="F223" i="5"/>
  <c r="F224" i="5"/>
  <c r="F225" i="5"/>
  <c r="F226" i="5"/>
  <c r="F227" i="5"/>
  <c r="F228" i="5"/>
  <c r="F229" i="5"/>
  <c r="F230" i="5"/>
  <c r="F231" i="5"/>
  <c r="F232" i="5"/>
  <c r="F233" i="5"/>
  <c r="F234" i="5"/>
  <c r="F235" i="5"/>
  <c r="F236" i="5"/>
  <c r="F237" i="5"/>
  <c r="F238" i="5"/>
  <c r="F239" i="5"/>
  <c r="F240" i="5"/>
  <c r="F241" i="5"/>
  <c r="F242" i="5"/>
  <c r="F243" i="5"/>
  <c r="F244" i="5"/>
  <c r="F245" i="5"/>
  <c r="F246" i="5"/>
  <c r="F247" i="5"/>
  <c r="F248" i="5"/>
  <c r="F249" i="5"/>
  <c r="F250" i="5"/>
  <c r="F251" i="5"/>
  <c r="F252" i="5"/>
  <c r="F253" i="5"/>
  <c r="F254" i="5"/>
  <c r="F255" i="5"/>
  <c r="F256" i="5"/>
  <c r="F257" i="5"/>
  <c r="F258" i="5"/>
  <c r="F259" i="5"/>
  <c r="F260" i="5"/>
  <c r="F261" i="5"/>
  <c r="F262" i="5"/>
  <c r="F263" i="5"/>
  <c r="F264" i="5"/>
  <c r="F265" i="5"/>
  <c r="F266" i="5"/>
  <c r="F267" i="5"/>
  <c r="F268" i="5"/>
  <c r="F269" i="5"/>
  <c r="F270" i="5"/>
  <c r="F271" i="5"/>
  <c r="F272" i="5"/>
  <c r="F273" i="5"/>
  <c r="F274" i="5"/>
  <c r="F275" i="5"/>
  <c r="F276" i="5"/>
  <c r="F277" i="5"/>
  <c r="F278" i="5"/>
  <c r="F279" i="5"/>
  <c r="F280" i="5"/>
  <c r="F281" i="5"/>
  <c r="F282" i="5"/>
  <c r="F283" i="5"/>
  <c r="F284" i="5"/>
  <c r="F285" i="5"/>
  <c r="F286" i="5"/>
  <c r="F287" i="5"/>
  <c r="F288" i="5"/>
  <c r="F289" i="5"/>
  <c r="F290" i="5"/>
  <c r="F291" i="5"/>
  <c r="F292" i="5"/>
  <c r="F293" i="5"/>
  <c r="F294" i="5"/>
  <c r="F295" i="5"/>
  <c r="F296" i="5"/>
  <c r="F297" i="5"/>
  <c r="F298" i="5"/>
  <c r="F299" i="5"/>
  <c r="F300" i="5"/>
  <c r="F301" i="5"/>
  <c r="F302" i="5"/>
  <c r="F303" i="5"/>
  <c r="F304" i="5"/>
  <c r="F305" i="5"/>
  <c r="F306" i="5"/>
  <c r="F307" i="5"/>
  <c r="F308" i="5"/>
  <c r="F309" i="5"/>
  <c r="F310" i="5"/>
  <c r="F311" i="5"/>
  <c r="F312" i="5"/>
  <c r="F313" i="5"/>
  <c r="F314" i="5"/>
  <c r="F315" i="5"/>
  <c r="F316" i="5"/>
  <c r="F317" i="5"/>
  <c r="F318" i="5"/>
  <c r="F319" i="5"/>
  <c r="F320" i="5"/>
  <c r="F321" i="5"/>
  <c r="F322" i="5"/>
  <c r="F323" i="5"/>
  <c r="F324" i="5"/>
  <c r="F325" i="5"/>
  <c r="F326" i="5"/>
  <c r="F327" i="5"/>
  <c r="F328" i="5"/>
  <c r="F329" i="5"/>
  <c r="F330" i="5"/>
  <c r="F331" i="5"/>
  <c r="F332" i="5"/>
  <c r="F333" i="5"/>
  <c r="F334" i="5"/>
  <c r="F335" i="5"/>
  <c r="F336" i="5"/>
  <c r="F337" i="5"/>
  <c r="F338" i="5"/>
  <c r="F339" i="5"/>
  <c r="F340" i="5"/>
  <c r="F341" i="5"/>
  <c r="F342" i="5"/>
  <c r="F343" i="5"/>
  <c r="F344" i="5"/>
  <c r="F345" i="5"/>
  <c r="F346" i="5"/>
  <c r="F347" i="5"/>
  <c r="F348" i="5"/>
  <c r="F349" i="5"/>
  <c r="F350" i="5"/>
  <c r="F351" i="5"/>
  <c r="F352" i="5"/>
  <c r="F353" i="5"/>
  <c r="F354" i="5"/>
  <c r="F355" i="5"/>
  <c r="F356" i="5"/>
  <c r="F357" i="5"/>
  <c r="F358" i="5"/>
  <c r="F359" i="5"/>
  <c r="F360" i="5"/>
  <c r="F361" i="5"/>
  <c r="F362" i="5"/>
  <c r="F363" i="5"/>
  <c r="F364" i="5"/>
  <c r="F365" i="5"/>
  <c r="F366" i="5"/>
  <c r="F367" i="5"/>
  <c r="F368" i="5"/>
  <c r="F369" i="5"/>
  <c r="F370" i="5"/>
  <c r="F371" i="5"/>
  <c r="F372" i="5"/>
  <c r="F373" i="5"/>
  <c r="F374" i="5"/>
  <c r="F375" i="5"/>
  <c r="F376" i="5"/>
  <c r="F377" i="5"/>
  <c r="F378" i="5"/>
  <c r="F379" i="5"/>
  <c r="F380" i="5"/>
  <c r="F381" i="5"/>
  <c r="F382" i="5"/>
  <c r="F383" i="5"/>
  <c r="F384" i="5"/>
  <c r="F385" i="5"/>
  <c r="F386" i="5"/>
  <c r="F387" i="5"/>
  <c r="F388" i="5"/>
  <c r="F389" i="5"/>
  <c r="F390" i="5"/>
  <c r="F391" i="5"/>
  <c r="F392" i="5"/>
  <c r="F393" i="5"/>
  <c r="F394" i="5"/>
  <c r="F395" i="5"/>
  <c r="F396" i="5"/>
  <c r="F397" i="5"/>
  <c r="F398" i="5"/>
  <c r="F399" i="5"/>
  <c r="F400" i="5"/>
  <c r="F401" i="5"/>
  <c r="F402" i="5"/>
  <c r="F403" i="5"/>
  <c r="F404" i="5"/>
  <c r="F405" i="5"/>
  <c r="F406" i="5"/>
  <c r="F407" i="5"/>
  <c r="F408" i="5"/>
  <c r="F409" i="5"/>
  <c r="F410" i="5"/>
  <c r="F411" i="5"/>
  <c r="F412" i="5"/>
  <c r="F413" i="5"/>
  <c r="F414" i="5"/>
  <c r="F415" i="5"/>
  <c r="F416" i="5"/>
  <c r="F417" i="5"/>
  <c r="F418" i="5"/>
  <c r="F419" i="5"/>
  <c r="F420" i="5"/>
  <c r="F421" i="5"/>
  <c r="F422" i="5"/>
  <c r="F423" i="5"/>
  <c r="F424" i="5"/>
  <c r="F425" i="5"/>
  <c r="F426" i="5"/>
  <c r="F427" i="5"/>
  <c r="F428" i="5"/>
  <c r="F429" i="5"/>
  <c r="F430" i="5"/>
  <c r="F431" i="5"/>
  <c r="F432" i="5"/>
  <c r="F433" i="5"/>
  <c r="F434" i="5"/>
  <c r="F435" i="5"/>
  <c r="F436" i="5"/>
  <c r="F437" i="5"/>
  <c r="F438" i="5"/>
  <c r="F439" i="5"/>
  <c r="F440" i="5"/>
  <c r="F441" i="5"/>
  <c r="F442" i="5"/>
  <c r="F443" i="5"/>
  <c r="F444" i="5"/>
  <c r="F445" i="5"/>
  <c r="F446" i="5"/>
  <c r="F447" i="5"/>
  <c r="F448" i="5"/>
  <c r="F449" i="5"/>
  <c r="F450" i="5"/>
  <c r="F451" i="5"/>
  <c r="F452" i="5"/>
  <c r="F453" i="5"/>
  <c r="F454" i="5"/>
  <c r="F455" i="5"/>
  <c r="F456" i="5"/>
  <c r="F457" i="5"/>
  <c r="F458" i="5"/>
  <c r="F459" i="5"/>
  <c r="F460" i="5"/>
  <c r="F461" i="5"/>
  <c r="F462" i="5"/>
  <c r="F463" i="5"/>
  <c r="F464" i="5"/>
  <c r="F465" i="5"/>
  <c r="F466" i="5"/>
  <c r="F467" i="5"/>
  <c r="F468" i="5"/>
  <c r="F469" i="5"/>
  <c r="F470" i="5"/>
  <c r="F471" i="5"/>
  <c r="F472" i="5"/>
  <c r="F473" i="5"/>
  <c r="F474" i="5"/>
  <c r="F475" i="5"/>
  <c r="F476" i="5"/>
  <c r="F477" i="5"/>
  <c r="F478" i="5"/>
  <c r="F479" i="5"/>
  <c r="F480" i="5"/>
  <c r="F481" i="5"/>
  <c r="F482" i="5"/>
  <c r="F483" i="5"/>
  <c r="F484" i="5"/>
  <c r="F485" i="5"/>
  <c r="F486" i="5"/>
  <c r="F487" i="5"/>
  <c r="F488" i="5"/>
  <c r="F489" i="5"/>
  <c r="F490" i="5"/>
  <c r="F491" i="5"/>
  <c r="F492" i="5"/>
  <c r="F493" i="5"/>
  <c r="F494" i="5"/>
  <c r="F495" i="5"/>
  <c r="F496" i="5"/>
  <c r="F497" i="5"/>
  <c r="F498" i="5"/>
  <c r="F499" i="5"/>
  <c r="F500" i="5"/>
  <c r="F15" i="5"/>
  <c r="F16" i="5"/>
  <c r="F17" i="5"/>
  <c r="F18" i="5"/>
  <c r="F19" i="5"/>
  <c r="F20" i="5"/>
  <c r="F21" i="5"/>
  <c r="F22" i="5"/>
  <c r="F23" i="5"/>
  <c r="F24" i="5"/>
  <c r="F25" i="5"/>
  <c r="F26" i="5"/>
  <c r="F27" i="5"/>
  <c r="F28" i="5"/>
  <c r="F29" i="5"/>
  <c r="F30" i="5"/>
  <c r="F31" i="5"/>
  <c r="F32" i="5"/>
  <c r="F33" i="5"/>
  <c r="F34" i="5"/>
  <c r="F35" i="5"/>
  <c r="F9" i="5"/>
  <c r="F3" i="5"/>
  <c r="F4" i="5"/>
  <c r="F5" i="5"/>
  <c r="F6" i="5"/>
  <c r="F7" i="5"/>
  <c r="F8" i="5"/>
  <c r="F10" i="5"/>
  <c r="F11" i="5"/>
  <c r="F12" i="5"/>
  <c r="F13" i="5"/>
  <c r="D22" i="4" l="1"/>
  <c r="D23" i="4"/>
  <c r="D21" i="4"/>
  <c r="D24" i="4" l="1"/>
</calcChain>
</file>

<file path=xl/sharedStrings.xml><?xml version="1.0" encoding="utf-8"?>
<sst xmlns="http://schemas.openxmlformats.org/spreadsheetml/2006/main" count="2175" uniqueCount="308">
  <si>
    <t>Official Service Line Inventory for Idaho Public Drinking Water Systems</t>
  </si>
  <si>
    <t>WATER SYSTEM INFORMATION</t>
  </si>
  <si>
    <t>PWS ID #:</t>
  </si>
  <si>
    <t>PWS Name:</t>
  </si>
  <si>
    <r>
      <rPr>
        <b/>
        <sz val="11"/>
        <color theme="1"/>
        <rFont val="Calibri"/>
        <family val="2"/>
        <scheme val="minor"/>
      </rPr>
      <t>Service Line Ownership:</t>
    </r>
    <r>
      <rPr>
        <sz val="11"/>
        <color theme="1"/>
        <rFont val="Calibri"/>
        <family val="2"/>
        <scheme val="minor"/>
      </rPr>
      <t xml:space="preserve"> </t>
    </r>
  </si>
  <si>
    <t>Date of Inventory:</t>
  </si>
  <si>
    <t>PWS Contact Information:</t>
  </si>
  <si>
    <t>Name:</t>
  </si>
  <si>
    <t>Title:</t>
  </si>
  <si>
    <t>Phone:</t>
  </si>
  <si>
    <t>Email:</t>
  </si>
  <si>
    <t>INVENTORY AVAILABILITY</t>
  </si>
  <si>
    <t>Website:</t>
  </si>
  <si>
    <t>Location:</t>
  </si>
  <si>
    <t>INVENTORY SUMMARY (automatically calculated from Inventory Sheet)</t>
  </si>
  <si>
    <t># Lead Service Lines</t>
  </si>
  <si>
    <t># Galvanized Requiring Replacement (GRR)</t>
  </si>
  <si>
    <t># Lead status unknown</t>
  </si>
  <si>
    <t># Non-lead service lines</t>
  </si>
  <si>
    <t>*PWS = Public Water System</t>
  </si>
  <si>
    <t>TOTAL CONNECTIONS</t>
  </si>
  <si>
    <t>Physical address (include unit #)</t>
  </si>
  <si>
    <t>Parcel number</t>
  </si>
  <si>
    <t>Lot</t>
  </si>
  <si>
    <t>Block</t>
  </si>
  <si>
    <t xml:space="preserve">Subdivision </t>
  </si>
  <si>
    <t>Overall Service Line Category</t>
  </si>
  <si>
    <t>PWS Service Line Category</t>
  </si>
  <si>
    <t>Private Service Line Category</t>
  </si>
  <si>
    <t>Service line ownership</t>
  </si>
  <si>
    <t>Replacement status</t>
  </si>
  <si>
    <t xml:space="preserve">Lead gooseneck, pigtail, connector, etc. present? </t>
  </si>
  <si>
    <t>Verification method</t>
  </si>
  <si>
    <t>Structure or service line type</t>
  </si>
  <si>
    <t>Consumer notified    (if LSL)</t>
  </si>
  <si>
    <t>Private side replacement tracking</t>
  </si>
  <si>
    <t>Other relevant information</t>
  </si>
  <si>
    <t xml:space="preserve">General  information about this template </t>
  </si>
  <si>
    <t xml:space="preserve">This template is the required form to submit service line inventories for public drinking water systems in Idaho. No other form is permitted. You may include additional columns at the end of the existing columns as needed. Be aware, some cells are locked to protect formulas and other information. </t>
  </si>
  <si>
    <t>Summary information sheet</t>
  </si>
  <si>
    <t xml:space="preserve"> This sheet is for general information about the water system and the summary for the service line inventory. Every blank cell, highlighted in gray, next to informational text is required. You will note - some cells are locked. Locked cells are to prevent modification of formulas used to calculate reporting information.</t>
  </si>
  <si>
    <t>Inventory sheet</t>
  </si>
  <si>
    <t>This sheet is for line by line entry of the PWS/private side service line materials inventory. Headers are locked to prevent modification. When printed, the columns will span at least 2 pages (more if you add to them).</t>
  </si>
  <si>
    <t>Locational information, columns A through E</t>
  </si>
  <si>
    <t>Water systems are required to provide locational specific information for every service line. This information is required for service lines that are not serving consumers (such as those for fire flow or irrigation) but are connected to the drinking water system. Not every column is required, however water systems must provide enough information to adequately identify each individual connection.</t>
  </si>
  <si>
    <t>Overall Service Line Category, column F</t>
  </si>
  <si>
    <t xml:space="preserve">Column F is not editable. This column is automatically filled based on information from columns G and H to determine the overall service line category based on EPA guidance. </t>
  </si>
  <si>
    <t>Columns G through O</t>
  </si>
  <si>
    <t>These columns are required information to ensure compliance</t>
  </si>
  <si>
    <t>Questions?                  Need assistance?</t>
  </si>
  <si>
    <t xml:space="preserve">For specific questions about your lead service line inventories, or anything else about your drinking water system, please contact your Regional DEQ or local Health District office. </t>
  </si>
  <si>
    <t>(208) 769-1422</t>
  </si>
  <si>
    <t xml:space="preserve">Coeur d'Alene Regional Office </t>
  </si>
  <si>
    <t>(208) 415-5100</t>
  </si>
  <si>
    <t xml:space="preserve">Panhandle Health District           </t>
  </si>
  <si>
    <t>(208) 799-4370</t>
  </si>
  <si>
    <t xml:space="preserve">Lewiston Regional Office            </t>
  </si>
  <si>
    <t>(208) 799-0349</t>
  </si>
  <si>
    <t xml:space="preserve">North Central Health District     </t>
  </si>
  <si>
    <t xml:space="preserve">  (208) 373-0550</t>
  </si>
  <si>
    <t xml:space="preserve">Boise Regional Office                 </t>
  </si>
  <si>
    <t xml:space="preserve"> (208) 455-5300</t>
  </si>
  <si>
    <t xml:space="preserve">Southwest District Health          </t>
  </si>
  <si>
    <t xml:space="preserve"> (208) 375-5211</t>
  </si>
  <si>
    <t xml:space="preserve">Central District Health                 </t>
  </si>
  <si>
    <t>(208) 736-2190</t>
  </si>
  <si>
    <t xml:space="preserve">Twin Falls Regional Office          </t>
  </si>
  <si>
    <t xml:space="preserve"> (208) 737-5900</t>
  </si>
  <si>
    <t xml:space="preserve">South Central Public Health      </t>
  </si>
  <si>
    <t xml:space="preserve"> (208) 236-6160</t>
  </si>
  <si>
    <t xml:space="preserve">Pocatello Regional Office          </t>
  </si>
  <si>
    <t>(208) 233-9080</t>
  </si>
  <si>
    <t xml:space="preserve">Southeastern District Health     </t>
  </si>
  <si>
    <t xml:space="preserve">    (208) 528-2650</t>
  </si>
  <si>
    <t xml:space="preserve">Idaho Falls Regional Office    </t>
  </si>
  <si>
    <t>150 W. MARKET ST.ALBION, ID 83311</t>
  </si>
  <si>
    <t>146 W. MARKET ST.ALBION, ID 83311</t>
  </si>
  <si>
    <t>126 W. MARKET ST.ALBION, ID 83311</t>
  </si>
  <si>
    <t>136 W. MARKET ST.ALBION, ID 83311</t>
  </si>
  <si>
    <t>138 W. MARKET ST.ALBION, ID 83311</t>
  </si>
  <si>
    <t>136 S. MAIN ST.ALBION, ID 83311</t>
  </si>
  <si>
    <t>124 S. MAIN ST.ALBION, ID 83311</t>
  </si>
  <si>
    <t>100 S. MAIN ST.ALBION, ID 83311</t>
  </si>
  <si>
    <t>119 W. NORTH ST.ALBION, ID 83311</t>
  </si>
  <si>
    <t>111 WEST ST.ALBION, ID 83311</t>
  </si>
  <si>
    <t>125 WEST ST.ALBION, ID 83311</t>
  </si>
  <si>
    <t>135 WEST ST.ALBION, ID 83311</t>
  </si>
  <si>
    <t>136 WEST ST.ALBION, ID 83311</t>
  </si>
  <si>
    <t>225 W. NORTH ST.ALBION, ID 83311</t>
  </si>
  <si>
    <t>237 W. NORTH ST.ALBION, ID 83311</t>
  </si>
  <si>
    <t>249 W. NORTH ST.ALBION, ID 83311</t>
  </si>
  <si>
    <t>251 W. NORTH ST.ALBION, ID 83311</t>
  </si>
  <si>
    <t>248 W. NORTH ST.ALBION, ID 83311</t>
  </si>
  <si>
    <t>246 W. NORTH ST.ALBION, ID 83311</t>
  </si>
  <si>
    <t>315 W. NORTH ST.ALBION, ID 83311</t>
  </si>
  <si>
    <t>314 W. MARKET ST.ALBION, ID 83311</t>
  </si>
  <si>
    <t>401 W. NORTH STALBION, ID 83311</t>
  </si>
  <si>
    <t>124 VAUGN ST.ALBION, ID 83311</t>
  </si>
  <si>
    <t>284 W. MARKET ST.ALBION, ID 83311</t>
  </si>
  <si>
    <t>260 W. MARKET ST.ALBION, ID 83311</t>
  </si>
  <si>
    <t>250 W. MARKET ST.ALBION, ID 83311</t>
  </si>
  <si>
    <t>236 W. MARKET ST.ALBION, ID 83311</t>
  </si>
  <si>
    <t>234 W. MARKET ST.ALBION, ID 83311</t>
  </si>
  <si>
    <t>210 W. MARKET ST.ALBION, ID 83311</t>
  </si>
  <si>
    <t>186 WEST ST.ALBION, ID 83311</t>
  </si>
  <si>
    <t>212 S. MAIN ST.ALBION, ID 83311</t>
  </si>
  <si>
    <t>250 S. MAIN ST.ALBION, ID 83311</t>
  </si>
  <si>
    <t>137 W. MARKET ST.ALBION, ID 83311</t>
  </si>
  <si>
    <t>201 W. MARKET ST.ALBION, ID 83311</t>
  </si>
  <si>
    <t>210 WEST ST.ALBION, ID 83311</t>
  </si>
  <si>
    <t>248 WEST ST.ALBION, ID 83311</t>
  </si>
  <si>
    <t>246 WHITMAN ST.ALBION, ID 83311</t>
  </si>
  <si>
    <t>225 W. MARKET ST.ALBION, ID 83311</t>
  </si>
  <si>
    <t>237 W. MARKET ST.ALBION, ID 83311</t>
  </si>
  <si>
    <t>250 WHITMAN ST.ALBION, ID 83311</t>
  </si>
  <si>
    <t>273 W. MARKET ST.ALBION, ID 83311</t>
  </si>
  <si>
    <t>301 W. MARKET ST.ALBION, ID 83311</t>
  </si>
  <si>
    <t>331 W. MARKET ST.ALBION, ID 83311</t>
  </si>
  <si>
    <t>351 W. MARKET ST.ALBION, ID 83311</t>
  </si>
  <si>
    <t>340 WHITMAN ST.ALBION, ID 83311</t>
  </si>
  <si>
    <t>324 WHITMAN ST.ALBION, ID 83311</t>
  </si>
  <si>
    <t>345 WHITMAN ST.ALBION, ID 83311</t>
  </si>
  <si>
    <t>410 WHITMAN ST.ALBION, ID 83311</t>
  </si>
  <si>
    <t>337 WHITMAN ST.ALBION, ID 83311</t>
  </si>
  <si>
    <t>325 WHITMAN ST.ALBION, ID 83311</t>
  </si>
  <si>
    <t>301 WHITMAN ST.ALBION, ID 83311</t>
  </si>
  <si>
    <t>214 VAUGHN ST.ALBION, ID 83311</t>
  </si>
  <si>
    <t>215 VAUGHN ST.ALBION, ID 83311</t>
  </si>
  <si>
    <t>211 VAUGHN ST.ALBION, ID 83311</t>
  </si>
  <si>
    <t>263 WHITMAN ST.ALBION, ID 83311</t>
  </si>
  <si>
    <t>255 WHITMAN ST.ALBION, ID 83311</t>
  </si>
  <si>
    <t>247 WHITMAN ST.ALBION, ID 83311</t>
  </si>
  <si>
    <t>233 WHITMAN ST.ALBION, ID 83311</t>
  </si>
  <si>
    <t>209 WHITMAN ST.ALBION, ID 83311</t>
  </si>
  <si>
    <t>310 WEST ST.ALBION, ID 83311</t>
  </si>
  <si>
    <t>320 WEST ST.ALBION, ID 83311</t>
  </si>
  <si>
    <t>336 WEST ST.ALBION, ID 83311</t>
  </si>
  <si>
    <t>346 WEST ST.ALBION, ID 83311</t>
  </si>
  <si>
    <t>350 WEST ST.ALBION, ID 83311</t>
  </si>
  <si>
    <t>362 WEST ST.ALBION, ID 83311</t>
  </si>
  <si>
    <t>137 TREMAYNE ST.ALBION, ID 83311</t>
  </si>
  <si>
    <t>138 TREMAYNE ST.ALBION, ID 83311</t>
  </si>
  <si>
    <t>396 S. MAIN ST.ALBION, ID 83311</t>
  </si>
  <si>
    <t>386 S. MAIN ST.ALBION, ID 83311</t>
  </si>
  <si>
    <t>276 S. MAIN ST.ALBION, ID 83311</t>
  </si>
  <si>
    <t>339 WEST ST.ALBION, ID 83311</t>
  </si>
  <si>
    <t>337 WEST ST.ALBION, ID 83311</t>
  </si>
  <si>
    <t>328 S. MAIN ST.ALBION, ID 83311</t>
  </si>
  <si>
    <t>326 S. MAIN ST.ALBION, ID 83311</t>
  </si>
  <si>
    <t>349 S. MAIN ST.ALBION, ID 83311</t>
  </si>
  <si>
    <t>300 S. MAIN ST.ALBION, ID 83311</t>
  </si>
  <si>
    <t>312 S. MAIN ST.ALBION, ID 83311</t>
  </si>
  <si>
    <t>139 WHITMAN ST.ALBION, ID 83311</t>
  </si>
  <si>
    <t>252 WEST ST.ALBION, ID 83311</t>
  </si>
  <si>
    <t>129 WHITMAN ST.ALBION, ID 83311</t>
  </si>
  <si>
    <t>401 W. MARKET ST.ALBION, ID 83311</t>
  </si>
  <si>
    <t>424 W. MARKET ST.ALBION, ID 83311</t>
  </si>
  <si>
    <t>420 W. MARKET ST.ALBION, ID 83311</t>
  </si>
  <si>
    <t>451 W. MARKET ST.ALBION, ID 83311</t>
  </si>
  <si>
    <t>462 W. MARKET ST.ALBION, ID 83311</t>
  </si>
  <si>
    <t>500 W. MARKET ST.ALBION, ID 83311</t>
  </si>
  <si>
    <t>CAMPUSALBION, ID 83311</t>
  </si>
  <si>
    <t>447 WEST NORTH ST.ALBION, ID 83311</t>
  </si>
  <si>
    <t>CAMPUS PROPERTYALBION, ID 83311</t>
  </si>
  <si>
    <t>437 WEST NORTH ST.ALBION, ID 83311</t>
  </si>
  <si>
    <t>437 W. MARKET ST.ALBION, ID 83311</t>
  </si>
  <si>
    <t>214 N. WATER TOWER CIRCLEALBION, ID 83311</t>
  </si>
  <si>
    <t>201 WATER TOWER LNALBION, ID 83311</t>
  </si>
  <si>
    <t>220 S. MAIN ST.ALBION, ID 83311</t>
  </si>
  <si>
    <t>225 S. MAIN ST.ALBION, ID 83311</t>
  </si>
  <si>
    <t>100 E. MARKET ST.ALBION, ID 83311</t>
  </si>
  <si>
    <t>120 E. MARKET ST.ALBION, ID 83311</t>
  </si>
  <si>
    <t>149 S. MAIN ST.ALBION, ID 83311</t>
  </si>
  <si>
    <t>105 E. MARKET ST.ALBION, ID 83311</t>
  </si>
  <si>
    <t>151 E. MARKET ST.ALBION, ID 83311</t>
  </si>
  <si>
    <t>175 E. MARKET ST.ALBION, ID 83311</t>
  </si>
  <si>
    <t>197 E. MARKET ST.ALBION, ID 83311</t>
  </si>
  <si>
    <t>136 E. MARKET ST.ALBION, ID 83311</t>
  </si>
  <si>
    <t>249 SOUTH ST.ALBION, ID 83311</t>
  </si>
  <si>
    <t>225 SOUTH ST.ALBION, ID 83311</t>
  </si>
  <si>
    <t>211 SOUTH ST.ALBION, ID 83311</t>
  </si>
  <si>
    <t>210 SOUTH ST.ALBION, ID 83311</t>
  </si>
  <si>
    <t>236 SOUTH ST.ALBION, ID 83311</t>
  </si>
  <si>
    <t>105 LIBERTY AVE.ALBION, ID 83311</t>
  </si>
  <si>
    <t>115 E. NORTH ST.ALBION, ID 83311</t>
  </si>
  <si>
    <t>200 E. NORTH ST.ALBION, ID 83311</t>
  </si>
  <si>
    <t>110 AXLINE AVE.ALBION, ID 83311</t>
  </si>
  <si>
    <t>109 E. NORTH STREETALBION, ID 83311</t>
  </si>
  <si>
    <t>105 E. NORTH ST.ALBION, ID 83311</t>
  </si>
  <si>
    <t>NW CORNER OF PARKALBION, ID 83311</t>
  </si>
  <si>
    <t>100 E. NORTH ST.ALBION, ID 83311</t>
  </si>
  <si>
    <t>110 W. NORTH ST.ALBION, ID 83311</t>
  </si>
  <si>
    <t>125 W. NORTH ST.ALBION, ID 83311</t>
  </si>
  <si>
    <t>150 W. NORTH ST.ALBION, ID 83311</t>
  </si>
  <si>
    <t>100 GAMBLE DR.ALBION, ID 83311</t>
  </si>
  <si>
    <t>245 MOUNTAIN VIEW LANEALBION, ID 83311</t>
  </si>
  <si>
    <t>247 MOUNTAIN VIEW LANEALBION, ID 83311</t>
  </si>
  <si>
    <t>271 MOUNTAIN VIEW LANEALBION, ID 83311</t>
  </si>
  <si>
    <t>111 W. LOUNSBURY ST.ALBION, ID 83311</t>
  </si>
  <si>
    <t>100 W. LOUNSBURY ST.ALBION, ID 83311</t>
  </si>
  <si>
    <t>224 N. MAIN ST.ALBION, ID 83311</t>
  </si>
  <si>
    <t>110 E. LOUNSBURY ST.ALBION, ID 83311</t>
  </si>
  <si>
    <t>108 E. LOUNSBURY ST.ALBION, ID 83311</t>
  </si>
  <si>
    <t>315 HUNTER ST.ALBION, ID 83311</t>
  </si>
  <si>
    <t>324 E. HARPER AVE.ALBION, ID 83311</t>
  </si>
  <si>
    <t>336 E. HARPER AVE.ALBION, ID 83311</t>
  </si>
  <si>
    <t>301 E. HARPER AVE.ALBION, ID 83311</t>
  </si>
  <si>
    <t>202 E. HARPER AVE.ALBION, ID 83311</t>
  </si>
  <si>
    <t>214 N. MAIN ST.ALBION, ID 83311</t>
  </si>
  <si>
    <t>247 E. NORTH ST.ALBION, ID 83311</t>
  </si>
  <si>
    <t>244 E. NORTH ST.ALBION, ID 83311</t>
  </si>
  <si>
    <t>248 E. NORTH ST.ALBION, ID 83311</t>
  </si>
  <si>
    <t>301 E. NORTH ST.ALBION, ID 83311</t>
  </si>
  <si>
    <t>342 E. NORTH ST.ALBION, ID 83311</t>
  </si>
  <si>
    <t>345 E. NORTH ST.ALBION, ID 83311</t>
  </si>
  <si>
    <t>347 E. NORTH STALBION, ID 83311</t>
  </si>
  <si>
    <t>347 E. NORTH ST.ALBION, ID 83311</t>
  </si>
  <si>
    <t>380 E. NORTH ST.ALBION, ID 83311</t>
  </si>
  <si>
    <t>1143 E. NORTH ST.ALBION, ID 83311</t>
  </si>
  <si>
    <t>124 E. HWY 77ALBION, ID 83311</t>
  </si>
  <si>
    <t>550 S. MAIN ST.ALBION, ID 83311</t>
  </si>
  <si>
    <t>536 S. MAIN ST.ALBION, ID 83311</t>
  </si>
  <si>
    <t>524 S. MAIN ST.ALBION, ID 83311</t>
  </si>
  <si>
    <t>505 S. MAIN ST.ALBION, ID 83311</t>
  </si>
  <si>
    <t>507 S. MAIN ST.ALBION, ID 83311</t>
  </si>
  <si>
    <t>509 S. MAIN ST.ALBION, ID 83311</t>
  </si>
  <si>
    <t>500 S. MAIN ST.ALBION, ID 83311</t>
  </si>
  <si>
    <t>502 PIERCE ST.ALBION, ID 83311</t>
  </si>
  <si>
    <t>546 PIERCE ST.ALBION, ID 83311</t>
  </si>
  <si>
    <t>501 S. MAIN ST.ALBION, ID 83311</t>
  </si>
  <si>
    <t>434 S. MAIN ST.ALBION, ID 83311</t>
  </si>
  <si>
    <t>426 S. MAIN ST.ALBION, ID 83311</t>
  </si>
  <si>
    <t>424 S. MAIN ST.ALBION, ID 83311</t>
  </si>
  <si>
    <t>412 S. MAIN ST.ALBION, ID 83311</t>
  </si>
  <si>
    <t>148 W. NORTH ST.ALBION, ID 83311</t>
  </si>
  <si>
    <t>425 S. MAIN ST.ALBION, ID 83311</t>
  </si>
  <si>
    <t>401 S. MAIN ST.ALBION, ID 83311</t>
  </si>
  <si>
    <t>363 S. MAIN ST.ALBION, ID 83311</t>
  </si>
  <si>
    <t>100 SCHOOL ST.ALBION, ID 83311</t>
  </si>
  <si>
    <t>424 PIERCE ST.ALBION, ID 83311</t>
  </si>
  <si>
    <t>889 S. MAIN ST.ALBION, ID 83311</t>
  </si>
  <si>
    <t>243 MOUNTAIN VIEW LANEALBION, ID 83311</t>
  </si>
  <si>
    <t>517 PIERCE ST.ALBION, ID 83311</t>
  </si>
  <si>
    <t>559 PIERCE ST.ALBION, ID 83311</t>
  </si>
  <si>
    <t>545 PIERCE ST.ALBION, ID 83311</t>
  </si>
  <si>
    <t>531 PIERCE ST.ALBION, ID 83311</t>
  </si>
  <si>
    <t>558 SCHOOL ST.ALBION, ID 83311</t>
  </si>
  <si>
    <t>503 PIERCE ST.ALBION, ID 83311</t>
  </si>
  <si>
    <t>201 W. CENTRAL ST.ALBION, ID 83311</t>
  </si>
  <si>
    <t>149 W. CENTRAL ST.ALBION, ID 83311</t>
  </si>
  <si>
    <t>105 GAMBLE DR.ALBION, ID 83311</t>
  </si>
  <si>
    <t>150 W. HARPER AVE.ALBION, ID 83311</t>
  </si>
  <si>
    <t>325 E. LOUNSBURY ST.ALBION, ID 83311</t>
  </si>
  <si>
    <t>615 SHADOW MOUNTAIN CIRCLEALBION, ID 83311</t>
  </si>
  <si>
    <t>105 LOUNSBURY AVEALBION, ID 83311</t>
  </si>
  <si>
    <t>MOUNTAIN VIEW DRIVEALBION, ID 83311</t>
  </si>
  <si>
    <t>515 SCHOOL STALBION, ID 83311</t>
  </si>
  <si>
    <t>629 SHADOW MOUNTAIN CIRCLEALBION, ID 83311</t>
  </si>
  <si>
    <t>530 SCHOOL STALBION, ID 83311</t>
  </si>
  <si>
    <t>628 SHADOW MOUNTIAN CIRCLEALBION, ID 83311</t>
  </si>
  <si>
    <t>544 SCHOOL ST.ALBION, ID 83311</t>
  </si>
  <si>
    <t>644 SHADOW MOUNTIAN CIRCLEALBION, ID 83311</t>
  </si>
  <si>
    <t>344 N GAMBLE DRALBION, ID 83311</t>
  </si>
  <si>
    <t>194ALBION, ID 83311</t>
  </si>
  <si>
    <t>232 MOUNTAIN VIEW LNALBION, ID 83311</t>
  </si>
  <si>
    <t>324 HANSEN STREETALBION, ID 83311</t>
  </si>
  <si>
    <t>109 E LOUNSBURY AVEALBION, ID 83311</t>
  </si>
  <si>
    <t>251 WHITMAN STALBION, ID 83311</t>
  </si>
  <si>
    <t>LOT #7 HARPER AVE.ALBION, ID 83311</t>
  </si>
  <si>
    <t xml:space="preserve">Zillow shows as 100 N. </t>
  </si>
  <si>
    <t>1972?</t>
  </si>
  <si>
    <t>Zillow shows it’s a vacant lot.</t>
  </si>
  <si>
    <t>Zillow shows a vacant lot</t>
  </si>
  <si>
    <t>Duplicate?</t>
  </si>
  <si>
    <t>Duplicate</t>
  </si>
  <si>
    <t>duplicate?</t>
  </si>
  <si>
    <t>Vacant lot on zillow</t>
  </si>
  <si>
    <t>Address is weird</t>
  </si>
  <si>
    <t>Non-lead</t>
  </si>
  <si>
    <t>SF</t>
  </si>
  <si>
    <t>MF</t>
  </si>
  <si>
    <t>mobile</t>
  </si>
  <si>
    <t>Unknown</t>
  </si>
  <si>
    <t>Private/Customer</t>
  </si>
  <si>
    <t>2024 Service disconnected</t>
  </si>
  <si>
    <t xml:space="preserve">Not needed </t>
  </si>
  <si>
    <t>Plastic</t>
  </si>
  <si>
    <t>changed to Plastic in 1990</t>
  </si>
  <si>
    <t>visual verification</t>
  </si>
  <si>
    <t>Galvanized</t>
  </si>
  <si>
    <t>NonRes</t>
  </si>
  <si>
    <t>not required</t>
  </si>
  <si>
    <t>installed 1966</t>
  </si>
  <si>
    <t>ID516001</t>
  </si>
  <si>
    <t>City of Albion</t>
  </si>
  <si>
    <t>Public/PWS</t>
  </si>
  <si>
    <t>Bradley Woodrow</t>
  </si>
  <si>
    <t>Maintenance Director/Water Operator</t>
  </si>
  <si>
    <t>208-312-4008</t>
  </si>
  <si>
    <t>brad.woodrow@albionidaho.org</t>
  </si>
  <si>
    <t>www.albionidaho.gov</t>
  </si>
  <si>
    <t>www.albionidaho.gov/inventory/</t>
  </si>
  <si>
    <t>not scheduled</t>
  </si>
  <si>
    <t>N/A</t>
  </si>
  <si>
    <t>No</t>
  </si>
  <si>
    <t>Records</t>
  </si>
  <si>
    <t>Sch/CC</t>
  </si>
  <si>
    <t>Mix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</si>
</sst>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fonts count="6" x14ac:knownFonts="1">
    <font>
      <sz val="11"/>
      <color theme="1"/>
      <name val="Calibri"/>
      <family val="2"/>
      <scheme val="minor"/>
    </font>
    <font>
      <b/>
      <sz val="11"/>
      <color theme="1"/>
      <name val="Calibri"/>
      <family val="2"/>
      <scheme val="minor"/>
    </font>
    <font>
      <b/>
      <sz val="11"/>
      <color rgb="FFFF0000"/>
      <name val="Calibri"/>
      <family val="2"/>
      <scheme val="minor"/>
    </font>
    <font>
      <b/>
      <sz val="11"/>
      <name val="Calibri"/>
      <family val="2"/>
      <scheme val="minor"/>
    </font>
    <font>
      <b/>
      <sz val="20"/>
      <color theme="1"/>
      <name val="Calibri"/>
      <family val="2"/>
      <scheme val="minor"/>
    </font>
    <font>
      <sz val="10"/>
      <name val="Arial"/>
    </font>
  </fonts>
  <fills count="9">
    <fill>
      <patternFill patternType="none"/>
    </fill>
    <fill>
      <patternFill patternType="gray125"/>
    </fill>
    <fill>
      <patternFill patternType="solid">
        <fgColor theme="2" tint="-0.249977111117893"/>
        <bgColor indexed="64"/>
      </patternFill>
    </fill>
    <fill>
      <patternFill patternType="solid">
        <fgColor theme="3" tint="0.39997558519241921"/>
        <bgColor indexed="64"/>
      </patternFill>
    </fill>
    <fill>
      <patternFill patternType="solid">
        <fgColor theme="8" tint="0.39997558519241921"/>
        <bgColor indexed="64"/>
      </patternFill>
    </fill>
    <fill>
      <patternFill patternType="solid">
        <fgColor theme="9" tint="0.79998168889431442"/>
        <bgColor indexed="64"/>
      </patternFill>
    </fill>
    <fill>
      <patternFill patternType="solid">
        <fgColor theme="3" tint="0.79998168889431442"/>
        <bgColor indexed="64"/>
      </patternFill>
    </fill>
    <fill>
      <patternFill patternType="solid">
        <fgColor theme="6"/>
        <bgColor indexed="64"/>
      </patternFill>
    </fill>
    <fill>
      <patternFill patternType="solid">
        <fgColor theme="5" tint="0.79998168889431442"/>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right style="medium">
        <color indexed="64"/>
      </right>
      <top style="medium">
        <color indexed="64"/>
      </top>
      <bottom style="medium">
        <color indexed="64"/>
      </bottom>
      <diagonal/>
    </border>
    <border>
      <left style="thin">
        <color indexed="64"/>
      </left>
      <right style="thin">
        <color indexed="64"/>
      </right>
      <top/>
      <bottom style="thin">
        <color indexed="64"/>
      </bottom>
      <diagonal/>
    </border>
  </borders>
  <cellStyleXfs count="2">
    <xf numFmtId="0" fontId="0" fillId="0" borderId="0"/>
    <xf numFmtId="0" fontId="5" fillId="0" borderId="0"/>
  </cellStyleXfs>
  <cellXfs count="33">
    <xf numFmtId="0" fontId="0" fillId="0" borderId="0" xfId="0"/>
    <xf numFmtId="0" fontId="3" fillId="0" borderId="0" xfId="0" applyFont="1"/>
    <xf numFmtId="0" fontId="1" fillId="0" borderId="1" xfId="0" applyFont="1" applyBorder="1"/>
    <xf numFmtId="0" fontId="0" fillId="0" borderId="1" xfId="0" applyBorder="1"/>
    <xf numFmtId="0" fontId="1" fillId="0" borderId="0" xfId="0" applyFont="1"/>
    <xf numFmtId="0" fontId="2" fillId="0" borderId="0" xfId="0" applyFont="1"/>
    <xf numFmtId="0" fontId="1" fillId="3" borderId="1" xfId="0" applyFont="1" applyFill="1" applyBorder="1" applyAlignment="1">
      <alignment wrapText="1"/>
    </xf>
    <xf numFmtId="0" fontId="1" fillId="0" borderId="1" xfId="0" applyFont="1" applyBorder="1" applyAlignment="1">
      <alignment wrapText="1"/>
    </xf>
    <xf numFmtId="0" fontId="0" fillId="2" borderId="1" xfId="0" applyFill="1" applyBorder="1"/>
    <xf numFmtId="0" fontId="0" fillId="2" borderId="1" xfId="0" applyFill="1" applyBorder="1" applyProtection="1">
      <protection locked="0"/>
    </xf>
    <xf numFmtId="0" fontId="0" fillId="2" borderId="1" xfId="0" applyFill="1" applyBorder="1" applyAlignment="1" applyProtection="1">
      <alignment wrapText="1"/>
      <protection locked="0"/>
    </xf>
    <xf numFmtId="14" fontId="0" fillId="2" borderId="1" xfId="0" applyNumberFormat="1" applyFill="1" applyBorder="1" applyProtection="1">
      <protection locked="0"/>
    </xf>
    <xf numFmtId="0" fontId="0" fillId="0" borderId="1" xfId="0" applyBorder="1" applyAlignment="1" applyProtection="1">
      <alignment wrapText="1"/>
      <protection locked="0"/>
    </xf>
    <xf numFmtId="0" fontId="1" fillId="3" borderId="1" xfId="0" applyFont="1" applyFill="1" applyBorder="1" applyAlignment="1" applyProtection="1">
      <alignment wrapText="1"/>
      <protection locked="0"/>
    </xf>
    <xf numFmtId="0" fontId="0" fillId="0" borderId="0" xfId="0" applyAlignment="1">
      <alignment vertical="top"/>
    </xf>
    <xf numFmtId="0" fontId="0" fillId="0" borderId="2" xfId="0" applyBorder="1" applyAlignment="1">
      <alignment vertical="top" wrapText="1"/>
    </xf>
    <xf numFmtId="0" fontId="1" fillId="6" borderId="1" xfId="0" applyFont="1" applyFill="1" applyBorder="1" applyAlignment="1">
      <alignment wrapText="1"/>
    </xf>
    <xf numFmtId="0" fontId="4" fillId="0" borderId="0" xfId="0" applyFont="1"/>
    <xf numFmtId="0" fontId="1" fillId="0" borderId="1" xfId="0" applyFont="1" applyBorder="1" applyAlignment="1" applyProtection="1">
      <alignment wrapText="1"/>
      <protection locked="0"/>
    </xf>
    <xf numFmtId="0" fontId="0" fillId="0" borderId="3" xfId="0" applyBorder="1" applyAlignment="1" applyProtection="1">
      <alignment wrapText="1"/>
      <protection locked="0"/>
    </xf>
    <xf numFmtId="0" fontId="0" fillId="4" borderId="1" xfId="0" applyFill="1" applyBorder="1" applyAlignment="1">
      <alignment wrapText="1"/>
    </xf>
    <xf numFmtId="0" fontId="0" fillId="0" borderId="1" xfId="0" applyBorder="1" applyAlignment="1">
      <alignment wrapText="1"/>
    </xf>
    <xf numFmtId="0" fontId="1" fillId="4" borderId="1" xfId="0" applyFont="1" applyFill="1" applyBorder="1" applyAlignment="1">
      <alignment wrapText="1"/>
    </xf>
    <xf numFmtId="0" fontId="1" fillId="5" borderId="1" xfId="0" applyFont="1" applyFill="1" applyBorder="1" applyAlignment="1">
      <alignment vertical="top" wrapText="1"/>
    </xf>
    <xf numFmtId="0" fontId="1" fillId="7" borderId="1" xfId="0" applyFont="1" applyFill="1" applyBorder="1" applyAlignment="1">
      <alignment vertical="top" wrapText="1"/>
    </xf>
    <xf numFmtId="0" fontId="1" fillId="3" borderId="1" xfId="0" applyFont="1" applyFill="1" applyBorder="1"/>
    <xf numFmtId="0" fontId="1" fillId="6" borderId="1" xfId="0" applyFont="1" applyFill="1" applyBorder="1" applyAlignment="1">
      <alignment vertical="top" wrapText="1"/>
    </xf>
    <xf numFmtId="0" fontId="0" fillId="0" borderId="1" xfId="0" applyBorder="1" applyAlignment="1">
      <alignment vertical="top" wrapText="1"/>
    </xf>
    <xf numFmtId="0" fontId="0" fillId="0" borderId="1" xfId="0" applyBorder="1" applyAlignment="1">
      <alignment vertical="top"/>
    </xf>
    <xf numFmtId="0" fontId="0" fillId="8" borderId="1" xfId="0" applyFill="1" applyBorder="1" applyAlignment="1">
      <alignment vertical="top" wrapText="1"/>
    </xf>
    <xf numFmtId="0" fontId="0" fillId="0" borderId="1" xfId="0" applyBorder="1" applyAlignment="1">
      <alignment horizontal="right" vertical="top"/>
    </xf>
    <xf numFmtId="0" fontId="0" fillId="0" borderId="1" xfId="0" applyBorder="1" applyAlignment="1">
      <alignment horizontal="right"/>
    </xf>
    <xf numFmtId="0" fontId="1" fillId="8" borderId="1" xfId="0" applyFont="1" applyFill="1" applyBorder="1" applyAlignment="1">
      <alignment vertical="top" wrapText="1"/>
    </xf>
  </cellXfs>
  <cellStyles count="2">
    <cellStyle name="Normal" xfId="0" builtinId="0"/>
    <cellStyle name="Normal 2" xfId="1" xr:uid="{F5A3D94F-B5C6-4D2E-91F1-3A5F034A98BD}"/>
  </cellStyles>
  <dxfs count="0"/>
  <tableStyles count="1" defaultTableStyle="TableStyleMedium2" defaultPivotStyle="PivotStyleLight16">
    <tableStyle name="Table Style 1" pivot="0" count="0" xr9:uid="{137E000E-0DAB-404E-9109-7706DAB6A622}"/>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10" Type="http://schemas.openxmlformats.org/officeDocument/2006/relationships/customXml" Target="../customXml/item3.xml"/><Relationship Id="rId4" Type="http://schemas.openxmlformats.org/officeDocument/2006/relationships/theme" Target="theme/theme1.xml"/><Relationship Id="rId9"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116743</xdr:colOff>
      <xdr:row>2</xdr:row>
      <xdr:rowOff>137160</xdr:rowOff>
    </xdr:from>
    <xdr:to>
      <xdr:col>1</xdr:col>
      <xdr:colOff>1560155</xdr:colOff>
      <xdr:row>12</xdr:row>
      <xdr:rowOff>0</xdr:rowOff>
    </xdr:to>
    <xdr:pic>
      <xdr:nvPicPr>
        <xdr:cNvPr id="5" name="Picture 4">
          <a:extLst>
            <a:ext uri="{FF2B5EF4-FFF2-40B4-BE49-F238E27FC236}">
              <a16:creationId xmlns:a16="http://schemas.microsoft.com/office/drawing/2014/main" id="{AD2562A6-9181-5018-38D8-ABDBBCA7F645}"/>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116743" y="647700"/>
          <a:ext cx="1672012" cy="1691640"/>
        </a:xfrm>
        <a:prstGeom prst="rect">
          <a:avLst/>
        </a:prstGeom>
      </xdr:spPr>
    </xdr:pic>
    <xdr:clientData/>
  </xdr:twoCellAnchor>
</xdr:wsDr>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FE32BB9-D3D4-490C-9D80-0D8551CE3BA4}">
  <dimension ref="B2:D26"/>
  <sheetViews>
    <sheetView workbookViewId="0">
      <selection activeCell="D18" sqref="D18"/>
    </sheetView>
  </sheetViews>
  <sheetFormatPr defaultRowHeight="15" x14ac:dyDescent="0.25"/>
  <cols>
    <col min="1" max="1" width="3.28515625" customWidth="1"/>
    <col min="2" max="2" width="25.7109375" customWidth="1"/>
    <col min="3" max="3" width="22.140625" customWidth="1"/>
    <col min="4" max="4" width="66.42578125" customWidth="1"/>
    <col min="5" max="5" width="9.42578125" customWidth="1"/>
  </cols>
  <sheetData>
    <row r="2" spans="2:4" ht="26.25" x14ac:dyDescent="0.4">
      <c r="B2" s="17" t="s">
        <v>0</v>
      </c>
    </row>
    <row r="4" spans="2:4" x14ac:dyDescent="0.25">
      <c r="C4" s="1" t="s">
        <v>1</v>
      </c>
    </row>
    <row r="5" spans="2:4" x14ac:dyDescent="0.25">
      <c r="C5" s="2" t="s">
        <v>2</v>
      </c>
      <c r="D5" s="9" t="s">
        <v>293</v>
      </c>
    </row>
    <row r="6" spans="2:4" x14ac:dyDescent="0.25">
      <c r="C6" s="2" t="s">
        <v>3</v>
      </c>
      <c r="D6" s="10" t="s">
        <v>294</v>
      </c>
    </row>
    <row r="7" spans="2:4" x14ac:dyDescent="0.25">
      <c r="C7" s="3" t="s">
        <v>4</v>
      </c>
      <c r="D7" s="9" t="s">
        <v>283</v>
      </c>
    </row>
    <row r="8" spans="2:4" x14ac:dyDescent="0.25">
      <c r="C8" s="2" t="s">
        <v>5</v>
      </c>
      <c r="D8" s="11">
        <v>45575</v>
      </c>
    </row>
    <row r="10" spans="2:4" x14ac:dyDescent="0.25">
      <c r="C10" s="4" t="s">
        <v>6</v>
      </c>
    </row>
    <row r="11" spans="2:4" x14ac:dyDescent="0.25">
      <c r="C11" s="2" t="s">
        <v>7</v>
      </c>
      <c r="D11" s="9" t="s">
        <v>296</v>
      </c>
    </row>
    <row r="12" spans="2:4" x14ac:dyDescent="0.25">
      <c r="C12" s="2" t="s">
        <v>8</v>
      </c>
      <c r="D12" s="9" t="s">
        <v>297</v>
      </c>
    </row>
    <row r="13" spans="2:4" x14ac:dyDescent="0.25">
      <c r="C13" s="2" t="s">
        <v>9</v>
      </c>
      <c r="D13" s="9" t="s">
        <v>298</v>
      </c>
    </row>
    <row r="14" spans="2:4" x14ac:dyDescent="0.25">
      <c r="C14" s="2" t="s">
        <v>10</v>
      </c>
      <c r="D14" s="9" t="s">
        <v>299</v>
      </c>
    </row>
    <row r="15" spans="2:4" ht="10.9" customHeight="1" x14ac:dyDescent="0.25"/>
    <row r="16" spans="2:4" x14ac:dyDescent="0.25">
      <c r="C16" s="4" t="s">
        <v>11</v>
      </c>
    </row>
    <row r="17" spans="2:4" x14ac:dyDescent="0.25">
      <c r="C17" s="2" t="s">
        <v>12</v>
      </c>
      <c r="D17" s="10" t="s">
        <v>300</v>
      </c>
    </row>
    <row r="18" spans="2:4" x14ac:dyDescent="0.25">
      <c r="C18" s="2" t="s">
        <v>13</v>
      </c>
      <c r="D18" s="9" t="s">
        <v>301</v>
      </c>
    </row>
    <row r="20" spans="2:4" x14ac:dyDescent="0.25">
      <c r="C20" s="4" t="s">
        <v>14</v>
      </c>
      <c r="D20" s="4"/>
    </row>
    <row r="21" spans="2:4" x14ac:dyDescent="0.25">
      <c r="C21" s="2" t="s">
        <v>15</v>
      </c>
      <c r="D21" s="8">
        <f>COUNTIF('Inventory sheet'!F:F, "Lead")</f>
        <v>0</v>
      </c>
    </row>
    <row r="22" spans="2:4" ht="30" x14ac:dyDescent="0.25">
      <c r="C22" s="7" t="s">
        <v>16</v>
      </c>
      <c r="D22" s="8">
        <f>COUNTIF('Inventory sheet'!F:F, "GRR")</f>
        <v>0</v>
      </c>
    </row>
    <row r="23" spans="2:4" x14ac:dyDescent="0.25">
      <c r="C23" s="2" t="s">
        <v>17</v>
      </c>
      <c r="D23" s="8">
        <f>COUNTIF('Inventory sheet'!F:F, "Unknown")</f>
        <v>142</v>
      </c>
    </row>
    <row r="24" spans="2:4" x14ac:dyDescent="0.25">
      <c r="C24" s="2" t="s">
        <v>18</v>
      </c>
      <c r="D24" s="8">
        <f>D26-(SUM(D21:D23))</f>
        <v>64</v>
      </c>
    </row>
    <row r="26" spans="2:4" x14ac:dyDescent="0.25">
      <c r="B26" s="5" t="s">
        <v>19</v>
      </c>
      <c r="C26" s="2" t="s">
        <v>20</v>
      </c>
      <c r="D26" s="3">
        <f>COUNTA('Inventory sheet'!G:G)-1</f>
        <v>206</v>
      </c>
    </row>
  </sheetData>
  <sheetProtection algorithmName="SHA-512" hashValue="Yg0RJokkUDeKyx5DnuAM2A8UWrejEVEnD1Dmxcz6gwNQXOMnjxHmZl+ct8oprJ9aK+rAD0Aq8quGGAkTa22G9A==" saltValue="KvKgS7EA5KQwQcZ/fReJ6w==" spinCount="100000" sheet="1" objects="1" scenarios="1" selectLockedCells="1"/>
  <protectedRanges>
    <protectedRange algorithmName="SHA-512" hashValue="RAVtOgwCrTigG44hsejaAoSDOVACcpiH8DP86iMS+hYb8gbXGpZaZx923595T2iqiLdMPjW2qpdcaO79xXRaag==" saltValue="7zeBzd/qkkbdZV9qgL3WwQ==" spinCount="100000" sqref="D5:D7 D8 D11:D14 D17:D18" name="Summary page"/>
  </protectedRanges>
  <dataValidations count="6">
    <dataValidation type="list" allowBlank="1" showInputMessage="1" showErrorMessage="1" promptTitle="Ownership" prompt="This is general information about the ownership details in your water system. Most commonly there will be combined ownership of service lines." sqref="D7" xr:uid="{1547D299-5057-484A-9A6A-422F2A433ED8}">
      <formula1>"Public/PWS, Private/Customer, Combined"</formula1>
    </dataValidation>
    <dataValidation allowBlank="1" showInputMessage="1" showErrorMessage="1" promptTitle="Website" prompt="Insert web link or url where inventory is available if you serve 50,000 or more persons" sqref="D17" xr:uid="{8749A441-3A1A-4F9C-9160-EEB3CBBD1833}"/>
    <dataValidation allowBlank="1" showInputMessage="1" showErrorMessage="1" promptTitle="Inventory access" prompt="Publicly accessible address to view inventory for those serving fewer than 50,000 persons" sqref="D18" xr:uid="{9110028B-7C43-4DC1-BCEE-DC45BCD7C657}"/>
    <dataValidation allowBlank="1" showInputMessage="1" showErrorMessage="1" promptTitle="PWS ID" prompt="This is your unique public water system number. It always begins with ID." sqref="D5" xr:uid="{1558A3B6-64DC-4FE1-A7F5-5EFBF7675AEC}"/>
    <dataValidation allowBlank="1" showInputMessage="1" showErrorMessage="1" promptTitle="PWS Name" prompt="This is the name of your water system as it appears in DEQ records." sqref="D6" xr:uid="{5FACD0B1-16DE-4CBA-8895-0390D63FF760}"/>
    <dataValidation allowBlank="1" showInputMessage="1" showErrorMessage="1" prompt="This is who the public and the regulatory agency should reach out to with questions regarding this inventory." sqref="D11" xr:uid="{409665FD-EA2C-41DD-9588-86E5D792053E}"/>
  </dataValidations>
  <pageMargins left="0.25" right="0.25" top="0.75" bottom="0.75" header="0.3" footer="0.3"/>
  <pageSetup orientation="landscape"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F1BB74-DEEF-4FA3-863C-1CE5953C3471}">
  <dimension ref="A1:R500"/>
  <sheetViews>
    <sheetView tabSelected="1" zoomScaleNormal="100" workbookViewId="0">
      <pane ySplit="1" topLeftCell="A41" activePane="bottomLeft" state="frozen"/>
      <selection pane="bottomLeft" activeCell="P148" sqref="P148"/>
    </sheetView>
  </sheetViews>
  <sheetFormatPr defaultColWidth="8.85546875" defaultRowHeight="15" x14ac:dyDescent="0.25"/>
  <cols>
    <col min="1" max="1" width="14.7109375" style="21" bestFit="1" customWidth="1"/>
    <col min="2" max="2" width="13.28515625" style="21" bestFit="1" customWidth="1"/>
    <col min="3" max="3" width="3.7109375" style="21" bestFit="1" customWidth="1"/>
    <col min="4" max="4" width="5.5703125" style="21" bestFit="1" customWidth="1"/>
    <col min="5" max="5" width="10.7109375" style="21" bestFit="1" customWidth="1"/>
    <col min="6" max="6" width="13.42578125" style="20" bestFit="1" customWidth="1"/>
    <col min="7" max="7" width="12.42578125" style="21" bestFit="1" customWidth="1"/>
    <col min="8" max="8" width="13.42578125" style="21" bestFit="1" customWidth="1"/>
    <col min="9" max="9" width="10.42578125" style="21" bestFit="1" customWidth="1"/>
    <col min="10" max="10" width="17.7109375" style="21" bestFit="1" customWidth="1"/>
    <col min="11" max="11" width="16.28515625" style="21" bestFit="1" customWidth="1"/>
    <col min="12" max="12" width="11.28515625" style="21" customWidth="1"/>
    <col min="13" max="13" width="11" style="21" bestFit="1" customWidth="1"/>
    <col min="14" max="14" width="9.5703125" style="21" bestFit="1" customWidth="1"/>
    <col min="15" max="15" width="12" style="21" customWidth="1"/>
    <col min="16" max="16" width="13.28515625" style="21" customWidth="1"/>
    <col min="17" max="16384" width="8.85546875" style="21"/>
  </cols>
  <sheetData>
    <row r="1" spans="1:18" s="18" customFormat="1" ht="43.9" customHeight="1" x14ac:dyDescent="0.25">
      <c r="A1" s="16" t="s">
        <v>21</v>
      </c>
      <c r="B1" s="16" t="s">
        <v>22</v>
      </c>
      <c r="C1" s="16" t="s">
        <v>23</v>
      </c>
      <c r="D1" s="16" t="s">
        <v>24</v>
      </c>
      <c r="E1" s="16" t="s">
        <v>25</v>
      </c>
      <c r="F1" s="22" t="s">
        <v>26</v>
      </c>
      <c r="G1" s="6" t="s">
        <v>27</v>
      </c>
      <c r="H1" s="6" t="s">
        <v>28</v>
      </c>
      <c r="I1" s="6" t="s">
        <v>29</v>
      </c>
      <c r="J1" s="6" t="s">
        <v>30</v>
      </c>
      <c r="K1" s="6" t="s">
        <v>31</v>
      </c>
      <c r="L1" s="6" t="s">
        <v>32</v>
      </c>
      <c r="M1" s="6" t="s">
        <v>33</v>
      </c>
      <c r="N1" s="6" t="s">
        <v>34</v>
      </c>
      <c r="O1" s="6" t="s">
        <v>35</v>
      </c>
      <c r="P1" s="13" t="s">
        <v>36</v>
      </c>
    </row>
    <row r="2" spans="1:18" s="12" customFormat="1" ht="45" x14ac:dyDescent="0.25">
      <c r="A2" s="19" t="s">
        <v>75</v>
      </c>
      <c r="B2" s="19"/>
      <c r="C2" s="19"/>
      <c r="D2" s="19"/>
      <c r="E2" s="19"/>
      <c r="F2" s="20" t="str">
        <f t="shared" ref="F2:F66" si="0">IF(OR((G2="Lead"),(H2="Lead")),"Lead",IF(OR((G2="GRR"),(H2="GRR")),"GRR",IF(AND(OR((G2="Non-Lead"),(G2="Copper"),(G2="Galvanized"),(G2="Plastic"),(G2="Ductile Iron"),(G2="Cast Iron")),(OR((H2="Non-Lead"),(H2="Copper"),(H2="Galvanized"),(H2="Plastic"),(H2="Ductile Iron"),(H2="Cast Iron")))),"Non-lead",IF(OR(AND(OR(G2="Non-lead",G2="Copper",G2="Galvanized",G2="Plastic",G2="Ductile Iron",G2="Cast Iron",G2="Unknown"),(H2="Unknown")),(AND(OR(H2="Non-lead",H2="Copper",H2="Galvanized",H2="Plastic",H2="Ductile Iron",H2="Cast Iron"),(G2="Unknown")))),"Unknown",""))))</f>
        <v>Unknown</v>
      </c>
      <c r="G2" s="12" t="s">
        <v>286</v>
      </c>
      <c r="H2" s="12" t="s">
        <v>282</v>
      </c>
      <c r="I2" s="12" t="s">
        <v>283</v>
      </c>
      <c r="J2" s="12" t="s">
        <v>285</v>
      </c>
      <c r="K2" s="12" t="s">
        <v>304</v>
      </c>
      <c r="L2" s="12" t="s">
        <v>305</v>
      </c>
      <c r="M2" s="12" t="s">
        <v>290</v>
      </c>
      <c r="N2" s="12" t="s">
        <v>303</v>
      </c>
      <c r="O2" s="12" t="s">
        <v>302</v>
      </c>
    </row>
    <row r="3" spans="1:18" s="12" customFormat="1" ht="45" x14ac:dyDescent="0.25">
      <c r="A3" s="12" t="s">
        <v>76</v>
      </c>
      <c r="F3" s="20" t="str">
        <f t="shared" si="0"/>
        <v>Unknown</v>
      </c>
      <c r="G3" s="12" t="s">
        <v>286</v>
      </c>
      <c r="H3" s="12" t="s">
        <v>282</v>
      </c>
      <c r="I3" s="12" t="s">
        <v>283</v>
      </c>
      <c r="J3" s="12" t="s">
        <v>285</v>
      </c>
      <c r="K3" s="12" t="s">
        <v>304</v>
      </c>
      <c r="L3" s="12" t="s">
        <v>305</v>
      </c>
      <c r="M3" s="12" t="s">
        <v>290</v>
      </c>
      <c r="N3" s="12" t="s">
        <v>303</v>
      </c>
      <c r="O3" s="12" t="s">
        <v>302</v>
      </c>
    </row>
    <row r="4" spans="1:18" s="12" customFormat="1" ht="45" x14ac:dyDescent="0.25">
      <c r="A4" s="12" t="s">
        <v>77</v>
      </c>
      <c r="F4" s="20" t="str">
        <f t="shared" si="0"/>
        <v>Unknown</v>
      </c>
      <c r="G4" s="12" t="s">
        <v>286</v>
      </c>
      <c r="H4" s="12" t="s">
        <v>282</v>
      </c>
      <c r="I4" s="12" t="s">
        <v>283</v>
      </c>
      <c r="J4" s="12" t="s">
        <v>285</v>
      </c>
      <c r="K4" s="12" t="s">
        <v>304</v>
      </c>
      <c r="L4" s="12" t="s">
        <v>305</v>
      </c>
      <c r="M4" s="12" t="s">
        <v>279</v>
      </c>
      <c r="N4" s="12" t="s">
        <v>303</v>
      </c>
      <c r="O4" s="12" t="s">
        <v>302</v>
      </c>
      <c r="Q4" s="12">
        <v>1916</v>
      </c>
    </row>
    <row r="5" spans="1:18" s="12" customFormat="1" ht="45" x14ac:dyDescent="0.25">
      <c r="A5" s="12" t="s">
        <v>78</v>
      </c>
      <c r="F5" s="20" t="str">
        <f t="shared" si="0"/>
        <v>Non-lead</v>
      </c>
      <c r="G5" s="12" t="s">
        <v>286</v>
      </c>
      <c r="H5" s="12" t="s">
        <v>278</v>
      </c>
      <c r="I5" s="12" t="s">
        <v>283</v>
      </c>
      <c r="J5" s="12" t="s">
        <v>285</v>
      </c>
      <c r="K5" s="12" t="s">
        <v>304</v>
      </c>
      <c r="L5" s="12" t="s">
        <v>305</v>
      </c>
      <c r="M5" s="12" t="s">
        <v>280</v>
      </c>
      <c r="N5" s="12" t="s">
        <v>303</v>
      </c>
      <c r="O5" s="12" t="s">
        <v>291</v>
      </c>
      <c r="Q5" s="12">
        <v>2008</v>
      </c>
    </row>
    <row r="6" spans="1:18" s="12" customFormat="1" ht="45" x14ac:dyDescent="0.25">
      <c r="A6" s="12" t="s">
        <v>79</v>
      </c>
      <c r="F6" s="20" t="str">
        <f t="shared" si="0"/>
        <v>Unknown</v>
      </c>
      <c r="G6" s="12" t="s">
        <v>286</v>
      </c>
      <c r="H6" s="12" t="s">
        <v>282</v>
      </c>
      <c r="I6" s="12" t="s">
        <v>283</v>
      </c>
      <c r="J6" s="12" t="s">
        <v>285</v>
      </c>
      <c r="K6" s="12" t="s">
        <v>304</v>
      </c>
      <c r="L6" s="12" t="s">
        <v>305</v>
      </c>
      <c r="M6" s="12" t="s">
        <v>280</v>
      </c>
      <c r="N6" s="12" t="s">
        <v>303</v>
      </c>
      <c r="O6" s="12" t="s">
        <v>302</v>
      </c>
    </row>
    <row r="7" spans="1:18" s="12" customFormat="1" ht="45" x14ac:dyDescent="0.25">
      <c r="A7" s="12" t="s">
        <v>80</v>
      </c>
      <c r="F7" s="20" t="str">
        <f t="shared" si="0"/>
        <v>Unknown</v>
      </c>
      <c r="G7" s="12" t="s">
        <v>286</v>
      </c>
      <c r="H7" s="12" t="s">
        <v>282</v>
      </c>
      <c r="I7" s="12" t="s">
        <v>283</v>
      </c>
      <c r="J7" s="12" t="s">
        <v>285</v>
      </c>
      <c r="K7" s="12" t="s">
        <v>304</v>
      </c>
      <c r="L7" s="12" t="s">
        <v>305</v>
      </c>
      <c r="M7" s="12" t="s">
        <v>280</v>
      </c>
      <c r="N7" s="12" t="s">
        <v>303</v>
      </c>
      <c r="O7" s="12" t="s">
        <v>302</v>
      </c>
    </row>
    <row r="8" spans="1:18" s="12" customFormat="1" ht="45" x14ac:dyDescent="0.25">
      <c r="A8" s="12" t="s">
        <v>81</v>
      </c>
      <c r="F8" s="20" t="str">
        <f t="shared" si="0"/>
        <v>Non-lead</v>
      </c>
      <c r="G8" s="12" t="s">
        <v>286</v>
      </c>
      <c r="H8" s="12" t="s">
        <v>289</v>
      </c>
      <c r="I8" s="12" t="s">
        <v>295</v>
      </c>
      <c r="J8" s="12" t="s">
        <v>285</v>
      </c>
      <c r="K8" s="12" t="s">
        <v>304</v>
      </c>
      <c r="L8" s="12" t="s">
        <v>305</v>
      </c>
      <c r="M8" s="12" t="s">
        <v>279</v>
      </c>
      <c r="N8" s="12" t="s">
        <v>303</v>
      </c>
      <c r="O8" s="12" t="s">
        <v>302</v>
      </c>
    </row>
    <row r="9" spans="1:18" s="12" customFormat="1" ht="45" x14ac:dyDescent="0.25">
      <c r="A9" s="12" t="s">
        <v>82</v>
      </c>
      <c r="F9" s="20" t="str">
        <f>IF(OR((G9="Lead"),(H9="Lead")),"Lead",IF(OR((G9="GRR"),(H9="GRR")),"GRR",IF(AND(OR((G9="Non-Lead"),(G9="Copper"),(G9="Galvanized"),(G9="Plastic"),(G9="Ductile Iron"),(G9="Cast Iron")),(OR((H9="Non-Lead"),(H9="Copper"),(H9="Galvanized"),(H9="Plastic"),(H9="Ductile Iron"),(H9="Cast Iron")))),"Non-lead",IF(OR(AND(OR(G9="Non-lead",G9="Copper",G9="Galvanized",G9="Plastic",G9="Ductile Iron",G9="Cast Iron",G9="Unknown"),(H9="Unknown")),(AND(OR(H9="Non-lead",H9="Copper",H9="Galvanized",H9="Plastic",H9="Ductile Iron",H9="Cast Iron"),(G9="Unknown")))),"Unknown",""))))</f>
        <v>Unknown</v>
      </c>
      <c r="G9" s="12" t="s">
        <v>286</v>
      </c>
      <c r="H9" s="12" t="s">
        <v>282</v>
      </c>
      <c r="I9" s="12" t="s">
        <v>283</v>
      </c>
      <c r="J9" s="12" t="s">
        <v>285</v>
      </c>
      <c r="K9" s="12" t="s">
        <v>304</v>
      </c>
      <c r="L9" s="12" t="s">
        <v>305</v>
      </c>
      <c r="M9" s="12" t="s">
        <v>279</v>
      </c>
      <c r="N9" s="12" t="s">
        <v>303</v>
      </c>
      <c r="O9" s="12" t="s">
        <v>302</v>
      </c>
      <c r="Q9" s="12" t="s">
        <v>270</v>
      </c>
      <c r="R9" s="12" t="s">
        <v>269</v>
      </c>
    </row>
    <row r="10" spans="1:18" s="12" customFormat="1" ht="45" x14ac:dyDescent="0.25">
      <c r="A10" s="12" t="s">
        <v>83</v>
      </c>
      <c r="F10" s="20" t="str">
        <f t="shared" si="0"/>
        <v>Unknown</v>
      </c>
      <c r="G10" s="12" t="s">
        <v>286</v>
      </c>
      <c r="H10" s="12" t="s">
        <v>282</v>
      </c>
      <c r="I10" s="12" t="s">
        <v>283</v>
      </c>
      <c r="J10" s="12" t="s">
        <v>285</v>
      </c>
      <c r="K10" s="12" t="s">
        <v>304</v>
      </c>
      <c r="L10" s="12" t="s">
        <v>305</v>
      </c>
      <c r="M10" s="12" t="s">
        <v>279</v>
      </c>
      <c r="N10" s="12" t="s">
        <v>303</v>
      </c>
      <c r="O10" s="12" t="s">
        <v>302</v>
      </c>
    </row>
    <row r="11" spans="1:18" s="12" customFormat="1" ht="45" x14ac:dyDescent="0.25">
      <c r="A11" s="12" t="s">
        <v>84</v>
      </c>
      <c r="F11" s="20" t="str">
        <f t="shared" si="0"/>
        <v>Unknown</v>
      </c>
      <c r="G11" s="12" t="s">
        <v>286</v>
      </c>
      <c r="H11" s="12" t="s">
        <v>282</v>
      </c>
      <c r="I11" s="12" t="s">
        <v>283</v>
      </c>
      <c r="J11" s="12" t="s">
        <v>285</v>
      </c>
      <c r="K11" s="12" t="s">
        <v>304</v>
      </c>
      <c r="L11" s="12" t="s">
        <v>305</v>
      </c>
      <c r="M11" s="12" t="s">
        <v>279</v>
      </c>
      <c r="N11" s="12" t="s">
        <v>303</v>
      </c>
      <c r="O11" s="12" t="s">
        <v>302</v>
      </c>
      <c r="Q11" s="12">
        <v>1930</v>
      </c>
    </row>
    <row r="12" spans="1:18" s="12" customFormat="1" ht="45" x14ac:dyDescent="0.25">
      <c r="A12" s="12" t="s">
        <v>85</v>
      </c>
      <c r="F12" s="20" t="str">
        <f t="shared" si="0"/>
        <v>Unknown</v>
      </c>
      <c r="G12" s="12" t="s">
        <v>286</v>
      </c>
      <c r="H12" s="12" t="s">
        <v>282</v>
      </c>
      <c r="I12" s="12" t="s">
        <v>283</v>
      </c>
      <c r="J12" s="12" t="s">
        <v>285</v>
      </c>
      <c r="K12" s="12" t="s">
        <v>304</v>
      </c>
      <c r="L12" s="12" t="s">
        <v>305</v>
      </c>
      <c r="M12" s="12" t="s">
        <v>279</v>
      </c>
      <c r="N12" s="12" t="s">
        <v>303</v>
      </c>
      <c r="O12" s="12" t="s">
        <v>302</v>
      </c>
      <c r="Q12" s="12">
        <v>1925</v>
      </c>
    </row>
    <row r="13" spans="1:18" s="12" customFormat="1" ht="45" x14ac:dyDescent="0.25">
      <c r="A13" s="12" t="s">
        <v>86</v>
      </c>
      <c r="F13" s="20" t="str">
        <f t="shared" si="0"/>
        <v>Unknown</v>
      </c>
      <c r="G13" s="12" t="s">
        <v>286</v>
      </c>
      <c r="H13" s="12" t="s">
        <v>282</v>
      </c>
      <c r="I13" s="12" t="s">
        <v>283</v>
      </c>
      <c r="J13" s="12" t="s">
        <v>285</v>
      </c>
      <c r="K13" s="12" t="s">
        <v>304</v>
      </c>
      <c r="L13" s="12" t="s">
        <v>305</v>
      </c>
      <c r="M13" s="12" t="s">
        <v>279</v>
      </c>
      <c r="N13" s="12" t="s">
        <v>303</v>
      </c>
      <c r="O13" s="12" t="s">
        <v>302</v>
      </c>
      <c r="Q13" s="12">
        <v>1920</v>
      </c>
    </row>
    <row r="14" spans="1:18" s="12" customFormat="1" ht="45" x14ac:dyDescent="0.25">
      <c r="A14" s="12" t="s">
        <v>87</v>
      </c>
      <c r="F14" s="20" t="str">
        <f t="shared" si="0"/>
        <v>Unknown</v>
      </c>
      <c r="G14" s="12" t="s">
        <v>286</v>
      </c>
      <c r="H14" s="12" t="s">
        <v>282</v>
      </c>
      <c r="I14" s="12" t="s">
        <v>283</v>
      </c>
      <c r="J14" s="12" t="s">
        <v>285</v>
      </c>
      <c r="K14" s="12" t="s">
        <v>304</v>
      </c>
      <c r="L14" s="12" t="s">
        <v>305</v>
      </c>
      <c r="M14" s="12" t="s">
        <v>279</v>
      </c>
      <c r="N14" s="12" t="s">
        <v>303</v>
      </c>
      <c r="O14" s="12" t="s">
        <v>302</v>
      </c>
      <c r="Q14" s="12">
        <v>1909</v>
      </c>
    </row>
    <row r="15" spans="1:18" s="12" customFormat="1" ht="45" x14ac:dyDescent="0.25">
      <c r="A15" s="12" t="s">
        <v>88</v>
      </c>
      <c r="F15" s="20" t="str">
        <f t="shared" si="0"/>
        <v>Unknown</v>
      </c>
      <c r="G15" s="12" t="s">
        <v>286</v>
      </c>
      <c r="H15" s="12" t="s">
        <v>282</v>
      </c>
      <c r="I15" s="12" t="s">
        <v>283</v>
      </c>
      <c r="J15" s="12" t="s">
        <v>285</v>
      </c>
      <c r="K15" s="12" t="s">
        <v>304</v>
      </c>
      <c r="L15" s="12" t="s">
        <v>305</v>
      </c>
      <c r="M15" s="12" t="s">
        <v>290</v>
      </c>
      <c r="N15" s="12" t="s">
        <v>303</v>
      </c>
      <c r="O15" s="12" t="s">
        <v>302</v>
      </c>
    </row>
    <row r="16" spans="1:18" s="12" customFormat="1" ht="45" x14ac:dyDescent="0.25">
      <c r="A16" s="12" t="s">
        <v>89</v>
      </c>
      <c r="F16" s="20" t="str">
        <f t="shared" si="0"/>
        <v>Unknown</v>
      </c>
      <c r="G16" s="12" t="s">
        <v>286</v>
      </c>
      <c r="H16" s="12" t="s">
        <v>282</v>
      </c>
      <c r="I16" s="12" t="s">
        <v>283</v>
      </c>
      <c r="J16" s="12" t="s">
        <v>285</v>
      </c>
      <c r="K16" s="12" t="s">
        <v>304</v>
      </c>
      <c r="L16" s="12" t="s">
        <v>305</v>
      </c>
      <c r="M16" s="12" t="s">
        <v>279</v>
      </c>
      <c r="N16" s="12" t="s">
        <v>303</v>
      </c>
      <c r="O16" s="12" t="s">
        <v>302</v>
      </c>
    </row>
    <row r="17" spans="1:17" s="12" customFormat="1" ht="45" x14ac:dyDescent="0.25">
      <c r="A17" s="12" t="s">
        <v>90</v>
      </c>
      <c r="F17" s="20" t="str">
        <f t="shared" si="0"/>
        <v>Unknown</v>
      </c>
      <c r="G17" s="12" t="s">
        <v>286</v>
      </c>
      <c r="H17" s="12" t="s">
        <v>282</v>
      </c>
      <c r="I17" s="12" t="s">
        <v>283</v>
      </c>
      <c r="J17" s="12" t="s">
        <v>285</v>
      </c>
      <c r="K17" s="12" t="s">
        <v>304</v>
      </c>
      <c r="L17" s="12" t="s">
        <v>305</v>
      </c>
      <c r="M17" s="12" t="s">
        <v>279</v>
      </c>
      <c r="N17" s="12" t="s">
        <v>303</v>
      </c>
      <c r="O17" s="12" t="s">
        <v>302</v>
      </c>
      <c r="Q17" s="12">
        <v>1910</v>
      </c>
    </row>
    <row r="18" spans="1:17" s="12" customFormat="1" ht="45" x14ac:dyDescent="0.25">
      <c r="A18" s="12" t="s">
        <v>91</v>
      </c>
      <c r="F18" s="20" t="str">
        <f t="shared" si="0"/>
        <v>Non-lead</v>
      </c>
      <c r="G18" s="12" t="s">
        <v>286</v>
      </c>
      <c r="H18" s="12" t="s">
        <v>286</v>
      </c>
      <c r="I18" s="12" t="s">
        <v>283</v>
      </c>
      <c r="J18" s="12" t="s">
        <v>285</v>
      </c>
      <c r="K18" s="12" t="s">
        <v>304</v>
      </c>
      <c r="L18" s="12" t="s">
        <v>288</v>
      </c>
      <c r="M18" s="12" t="s">
        <v>290</v>
      </c>
      <c r="N18" s="12" t="s">
        <v>303</v>
      </c>
      <c r="O18" s="12" t="s">
        <v>302</v>
      </c>
    </row>
    <row r="19" spans="1:17" s="12" customFormat="1" ht="45" x14ac:dyDescent="0.25">
      <c r="A19" s="12" t="s">
        <v>92</v>
      </c>
      <c r="F19" s="20" t="str">
        <f t="shared" si="0"/>
        <v>Unknown</v>
      </c>
      <c r="G19" s="12" t="s">
        <v>286</v>
      </c>
      <c r="H19" s="12" t="s">
        <v>282</v>
      </c>
      <c r="I19" s="12" t="s">
        <v>283</v>
      </c>
      <c r="J19" s="12" t="s">
        <v>285</v>
      </c>
      <c r="K19" s="12" t="s">
        <v>304</v>
      </c>
      <c r="L19" s="12" t="s">
        <v>305</v>
      </c>
      <c r="M19" s="12" t="s">
        <v>290</v>
      </c>
      <c r="N19" s="12" t="s">
        <v>303</v>
      </c>
      <c r="O19" s="12" t="s">
        <v>302</v>
      </c>
    </row>
    <row r="20" spans="1:17" s="12" customFormat="1" ht="45" x14ac:dyDescent="0.25">
      <c r="A20" s="12" t="s">
        <v>93</v>
      </c>
      <c r="F20" s="20" t="str">
        <f t="shared" si="0"/>
        <v>Unknown</v>
      </c>
      <c r="G20" s="12" t="s">
        <v>286</v>
      </c>
      <c r="H20" s="12" t="s">
        <v>282</v>
      </c>
      <c r="I20" s="12" t="s">
        <v>283</v>
      </c>
      <c r="J20" s="12" t="s">
        <v>285</v>
      </c>
      <c r="K20" s="12" t="s">
        <v>304</v>
      </c>
      <c r="L20" s="12" t="s">
        <v>305</v>
      </c>
      <c r="M20" s="12" t="s">
        <v>290</v>
      </c>
      <c r="N20" s="12" t="s">
        <v>303</v>
      </c>
      <c r="O20" s="12" t="s">
        <v>302</v>
      </c>
    </row>
    <row r="21" spans="1:17" s="12" customFormat="1" ht="75" x14ac:dyDescent="0.25">
      <c r="A21" s="12" t="s">
        <v>94</v>
      </c>
      <c r="F21" s="20" t="str">
        <f t="shared" si="0"/>
        <v>Unknown</v>
      </c>
      <c r="G21" s="12" t="s">
        <v>286</v>
      </c>
      <c r="H21" s="12" t="s">
        <v>282</v>
      </c>
      <c r="I21" s="12" t="s">
        <v>283</v>
      </c>
      <c r="J21" s="12" t="s">
        <v>285</v>
      </c>
      <c r="K21" s="12" t="s">
        <v>304</v>
      </c>
      <c r="L21" s="12" t="s">
        <v>305</v>
      </c>
      <c r="M21" s="12" t="s">
        <v>279</v>
      </c>
      <c r="N21" s="12" t="s">
        <v>303</v>
      </c>
      <c r="O21" s="12" t="s">
        <v>302</v>
      </c>
      <c r="Q21" s="12" t="s">
        <v>271</v>
      </c>
    </row>
    <row r="22" spans="1:17" s="12" customFormat="1" ht="45" x14ac:dyDescent="0.25">
      <c r="A22" s="12" t="s">
        <v>95</v>
      </c>
      <c r="F22" s="20" t="str">
        <f t="shared" si="0"/>
        <v>Non-lead</v>
      </c>
      <c r="G22" s="12" t="s">
        <v>286</v>
      </c>
      <c r="H22" s="12" t="s">
        <v>278</v>
      </c>
      <c r="I22" s="12" t="s">
        <v>283</v>
      </c>
      <c r="J22" s="12" t="s">
        <v>285</v>
      </c>
      <c r="K22" s="12" t="s">
        <v>304</v>
      </c>
      <c r="L22" s="12" t="s">
        <v>305</v>
      </c>
      <c r="M22" s="12" t="s">
        <v>279</v>
      </c>
      <c r="N22" s="12" t="s">
        <v>303</v>
      </c>
      <c r="O22" s="12" t="s">
        <v>291</v>
      </c>
      <c r="Q22" s="12">
        <v>1992</v>
      </c>
    </row>
    <row r="23" spans="1:17" s="12" customFormat="1" ht="45" x14ac:dyDescent="0.25">
      <c r="A23" s="12" t="s">
        <v>96</v>
      </c>
      <c r="F23" s="20" t="str">
        <f t="shared" si="0"/>
        <v>Unknown</v>
      </c>
      <c r="G23" s="12" t="s">
        <v>282</v>
      </c>
      <c r="H23" s="12" t="s">
        <v>282</v>
      </c>
      <c r="I23" s="12" t="s">
        <v>283</v>
      </c>
      <c r="J23" s="12" t="s">
        <v>285</v>
      </c>
      <c r="K23" s="12" t="s">
        <v>304</v>
      </c>
      <c r="L23" s="12" t="s">
        <v>305</v>
      </c>
      <c r="M23" s="12" t="s">
        <v>279</v>
      </c>
      <c r="N23" s="12" t="s">
        <v>303</v>
      </c>
      <c r="O23" s="12" t="s">
        <v>291</v>
      </c>
      <c r="Q23" s="12">
        <v>1929</v>
      </c>
    </row>
    <row r="24" spans="1:17" s="12" customFormat="1" ht="45" x14ac:dyDescent="0.25">
      <c r="A24" s="12" t="s">
        <v>97</v>
      </c>
      <c r="F24" s="20" t="str">
        <f t="shared" si="0"/>
        <v>Unknown</v>
      </c>
      <c r="G24" s="12" t="s">
        <v>286</v>
      </c>
      <c r="H24" s="12" t="s">
        <v>282</v>
      </c>
      <c r="I24" s="12" t="s">
        <v>283</v>
      </c>
      <c r="J24" s="12" t="s">
        <v>285</v>
      </c>
      <c r="K24" s="12" t="s">
        <v>304</v>
      </c>
      <c r="L24" s="12" t="s">
        <v>305</v>
      </c>
      <c r="M24" s="12" t="s">
        <v>279</v>
      </c>
      <c r="N24" s="12" t="s">
        <v>303</v>
      </c>
      <c r="O24" s="12" t="s">
        <v>302</v>
      </c>
      <c r="Q24" s="12">
        <v>1950</v>
      </c>
    </row>
    <row r="25" spans="1:17" s="12" customFormat="1" ht="45" x14ac:dyDescent="0.25">
      <c r="A25" s="12" t="s">
        <v>98</v>
      </c>
      <c r="F25" s="20" t="str">
        <f t="shared" si="0"/>
        <v>Unknown</v>
      </c>
      <c r="G25" s="12" t="s">
        <v>286</v>
      </c>
      <c r="H25" s="12" t="s">
        <v>282</v>
      </c>
      <c r="I25" s="12" t="s">
        <v>283</v>
      </c>
      <c r="J25" s="12" t="s">
        <v>285</v>
      </c>
      <c r="K25" s="12" t="s">
        <v>304</v>
      </c>
      <c r="L25" s="12" t="s">
        <v>305</v>
      </c>
      <c r="M25" s="12" t="s">
        <v>279</v>
      </c>
      <c r="N25" s="12" t="s">
        <v>303</v>
      </c>
      <c r="O25" s="12" t="s">
        <v>302</v>
      </c>
      <c r="Q25" s="12">
        <v>1959</v>
      </c>
    </row>
    <row r="26" spans="1:17" s="12" customFormat="1" ht="45" x14ac:dyDescent="0.25">
      <c r="A26" s="12" t="s">
        <v>99</v>
      </c>
      <c r="F26" s="20" t="str">
        <f t="shared" si="0"/>
        <v>Unknown</v>
      </c>
      <c r="G26" s="12" t="s">
        <v>286</v>
      </c>
      <c r="H26" s="12" t="s">
        <v>282</v>
      </c>
      <c r="I26" s="12" t="s">
        <v>283</v>
      </c>
      <c r="J26" s="12" t="s">
        <v>285</v>
      </c>
      <c r="K26" s="12" t="s">
        <v>304</v>
      </c>
      <c r="L26" s="12" t="s">
        <v>305</v>
      </c>
      <c r="M26" s="12" t="s">
        <v>279</v>
      </c>
      <c r="N26" s="12" t="s">
        <v>303</v>
      </c>
      <c r="O26" s="12" t="s">
        <v>302</v>
      </c>
      <c r="Q26" s="12">
        <v>1889</v>
      </c>
    </row>
    <row r="27" spans="1:17" s="12" customFormat="1" ht="45" x14ac:dyDescent="0.25">
      <c r="A27" s="12" t="s">
        <v>100</v>
      </c>
      <c r="F27" s="20" t="str">
        <f t="shared" si="0"/>
        <v>Unknown</v>
      </c>
      <c r="G27" s="12" t="s">
        <v>286</v>
      </c>
      <c r="H27" s="12" t="s">
        <v>282</v>
      </c>
      <c r="I27" s="12" t="s">
        <v>283</v>
      </c>
      <c r="J27" s="12" t="s">
        <v>285</v>
      </c>
      <c r="K27" s="12" t="s">
        <v>304</v>
      </c>
      <c r="L27" s="12" t="s">
        <v>305</v>
      </c>
      <c r="M27" s="12" t="s">
        <v>279</v>
      </c>
      <c r="N27" s="12" t="s">
        <v>303</v>
      </c>
      <c r="O27" s="12" t="s">
        <v>302</v>
      </c>
    </row>
    <row r="28" spans="1:17" s="12" customFormat="1" ht="45" x14ac:dyDescent="0.25">
      <c r="A28" s="12" t="s">
        <v>101</v>
      </c>
      <c r="F28" s="20" t="str">
        <f t="shared" si="0"/>
        <v>Non-lead</v>
      </c>
      <c r="G28" s="12" t="s">
        <v>286</v>
      </c>
      <c r="H28" s="12" t="s">
        <v>286</v>
      </c>
      <c r="I28" s="12" t="s">
        <v>283</v>
      </c>
      <c r="J28" s="12" t="s">
        <v>285</v>
      </c>
      <c r="K28" s="12" t="s">
        <v>304</v>
      </c>
      <c r="L28" s="12" t="s">
        <v>305</v>
      </c>
      <c r="M28" s="12" t="s">
        <v>279</v>
      </c>
      <c r="N28" s="12" t="s">
        <v>303</v>
      </c>
      <c r="O28" s="12" t="s">
        <v>291</v>
      </c>
      <c r="Q28" s="12">
        <v>1940</v>
      </c>
    </row>
    <row r="29" spans="1:17" s="12" customFormat="1" ht="45" x14ac:dyDescent="0.25">
      <c r="A29" s="12" t="s">
        <v>102</v>
      </c>
      <c r="F29" s="20" t="str">
        <f t="shared" si="0"/>
        <v>Unknown</v>
      </c>
      <c r="G29" s="12" t="s">
        <v>286</v>
      </c>
      <c r="H29" s="12" t="s">
        <v>282</v>
      </c>
      <c r="I29" s="12" t="s">
        <v>283</v>
      </c>
      <c r="J29" s="12" t="s">
        <v>285</v>
      </c>
      <c r="K29" s="12" t="s">
        <v>304</v>
      </c>
      <c r="L29" s="12" t="s">
        <v>305</v>
      </c>
      <c r="M29" s="12" t="s">
        <v>279</v>
      </c>
      <c r="N29" s="12" t="s">
        <v>303</v>
      </c>
      <c r="O29" s="12" t="s">
        <v>302</v>
      </c>
      <c r="Q29" s="12">
        <v>1903</v>
      </c>
    </row>
    <row r="30" spans="1:17" s="12" customFormat="1" ht="45" x14ac:dyDescent="0.25">
      <c r="A30" s="12" t="s">
        <v>103</v>
      </c>
      <c r="F30" s="20" t="str">
        <f t="shared" si="0"/>
        <v>Unknown</v>
      </c>
      <c r="G30" s="12" t="s">
        <v>286</v>
      </c>
      <c r="H30" s="12" t="s">
        <v>282</v>
      </c>
      <c r="I30" s="12" t="s">
        <v>283</v>
      </c>
      <c r="J30" s="12" t="s">
        <v>285</v>
      </c>
      <c r="K30" s="12" t="s">
        <v>304</v>
      </c>
      <c r="L30" s="12" t="s">
        <v>305</v>
      </c>
      <c r="M30" s="12" t="s">
        <v>279</v>
      </c>
      <c r="N30" s="12" t="s">
        <v>303</v>
      </c>
      <c r="O30" s="12" t="s">
        <v>302</v>
      </c>
      <c r="Q30" s="12">
        <v>1937</v>
      </c>
    </row>
    <row r="31" spans="1:17" s="12" customFormat="1" ht="45" x14ac:dyDescent="0.25">
      <c r="A31" s="12" t="s">
        <v>104</v>
      </c>
      <c r="F31" s="20" t="str">
        <f t="shared" si="0"/>
        <v>Unknown</v>
      </c>
      <c r="G31" s="12" t="s">
        <v>286</v>
      </c>
      <c r="H31" s="12" t="s">
        <v>282</v>
      </c>
      <c r="I31" s="12" t="s">
        <v>283</v>
      </c>
      <c r="J31" s="12" t="s">
        <v>285</v>
      </c>
      <c r="K31" s="12" t="s">
        <v>304</v>
      </c>
      <c r="L31" s="12" t="s">
        <v>305</v>
      </c>
      <c r="M31" s="12" t="s">
        <v>279</v>
      </c>
      <c r="N31" s="12" t="s">
        <v>303</v>
      </c>
      <c r="O31" s="12" t="s">
        <v>302</v>
      </c>
      <c r="Q31" s="12">
        <v>1958</v>
      </c>
    </row>
    <row r="32" spans="1:17" s="12" customFormat="1" ht="45" x14ac:dyDescent="0.25">
      <c r="A32" s="12" t="s">
        <v>105</v>
      </c>
      <c r="F32" s="20" t="str">
        <f t="shared" si="0"/>
        <v>Non-lead</v>
      </c>
      <c r="G32" s="12" t="s">
        <v>286</v>
      </c>
      <c r="H32" s="12" t="s">
        <v>286</v>
      </c>
      <c r="I32" s="12" t="s">
        <v>283</v>
      </c>
      <c r="J32" s="12" t="s">
        <v>285</v>
      </c>
      <c r="K32" s="12" t="s">
        <v>304</v>
      </c>
      <c r="L32" s="12" t="s">
        <v>305</v>
      </c>
      <c r="M32" s="12" t="s">
        <v>290</v>
      </c>
      <c r="N32" s="12" t="s">
        <v>303</v>
      </c>
      <c r="O32" s="12" t="s">
        <v>302</v>
      </c>
    </row>
    <row r="33" spans="1:17" s="12" customFormat="1" ht="45" x14ac:dyDescent="0.25">
      <c r="A33" s="12" t="s">
        <v>106</v>
      </c>
      <c r="F33" s="20" t="str">
        <f t="shared" si="0"/>
        <v>Unknown</v>
      </c>
      <c r="G33" s="12" t="s">
        <v>286</v>
      </c>
      <c r="H33" s="12" t="s">
        <v>282</v>
      </c>
      <c r="I33" s="12" t="s">
        <v>283</v>
      </c>
      <c r="J33" s="12" t="s">
        <v>285</v>
      </c>
      <c r="K33" s="12" t="s">
        <v>304</v>
      </c>
      <c r="L33" s="12" t="s">
        <v>305</v>
      </c>
      <c r="M33" s="12" t="s">
        <v>290</v>
      </c>
      <c r="N33" s="12" t="s">
        <v>303</v>
      </c>
      <c r="O33" s="12" t="s">
        <v>302</v>
      </c>
    </row>
    <row r="34" spans="1:17" s="12" customFormat="1" ht="45" x14ac:dyDescent="0.25">
      <c r="A34" s="12" t="s">
        <v>107</v>
      </c>
      <c r="F34" s="20" t="str">
        <f t="shared" si="0"/>
        <v>Unknown</v>
      </c>
      <c r="G34" s="12" t="s">
        <v>286</v>
      </c>
      <c r="H34" s="12" t="s">
        <v>282</v>
      </c>
      <c r="I34" s="12" t="s">
        <v>283</v>
      </c>
      <c r="J34" s="12" t="s">
        <v>285</v>
      </c>
      <c r="K34" s="12" t="s">
        <v>304</v>
      </c>
      <c r="L34" s="12" t="s">
        <v>305</v>
      </c>
      <c r="M34" s="12" t="s">
        <v>279</v>
      </c>
      <c r="N34" s="12" t="s">
        <v>303</v>
      </c>
      <c r="O34" s="12" t="s">
        <v>302</v>
      </c>
      <c r="Q34" s="12">
        <v>1897</v>
      </c>
    </row>
    <row r="35" spans="1:17" s="12" customFormat="1" ht="45" x14ac:dyDescent="0.25">
      <c r="A35" s="12" t="s">
        <v>108</v>
      </c>
      <c r="F35" s="20" t="str">
        <f t="shared" si="0"/>
        <v>Unknown</v>
      </c>
      <c r="G35" s="12" t="s">
        <v>286</v>
      </c>
      <c r="H35" s="12" t="s">
        <v>282</v>
      </c>
      <c r="I35" s="12" t="s">
        <v>283</v>
      </c>
      <c r="J35" s="12" t="s">
        <v>285</v>
      </c>
      <c r="K35" s="12" t="s">
        <v>304</v>
      </c>
      <c r="L35" s="12" t="s">
        <v>305</v>
      </c>
      <c r="M35" s="12" t="s">
        <v>279</v>
      </c>
      <c r="N35" s="12" t="s">
        <v>303</v>
      </c>
      <c r="O35" s="12" t="s">
        <v>302</v>
      </c>
      <c r="Q35" s="12">
        <v>1950</v>
      </c>
    </row>
    <row r="36" spans="1:17" s="12" customFormat="1" ht="45" x14ac:dyDescent="0.25">
      <c r="A36" s="12" t="s">
        <v>109</v>
      </c>
      <c r="F36" s="20" t="str">
        <f t="shared" si="0"/>
        <v>Unknown</v>
      </c>
      <c r="G36" s="12" t="s">
        <v>286</v>
      </c>
      <c r="H36" s="12" t="s">
        <v>282</v>
      </c>
      <c r="I36" s="12" t="s">
        <v>283</v>
      </c>
      <c r="J36" s="12" t="s">
        <v>285</v>
      </c>
      <c r="K36" s="12" t="s">
        <v>304</v>
      </c>
      <c r="L36" s="12" t="s">
        <v>305</v>
      </c>
      <c r="M36" s="12" t="s">
        <v>279</v>
      </c>
      <c r="N36" s="12" t="s">
        <v>303</v>
      </c>
      <c r="O36" s="12" t="s">
        <v>302</v>
      </c>
      <c r="Q36" s="12">
        <v>1889</v>
      </c>
    </row>
    <row r="37" spans="1:17" s="12" customFormat="1" ht="45" x14ac:dyDescent="0.25">
      <c r="A37" s="12" t="s">
        <v>110</v>
      </c>
      <c r="F37" s="20" t="str">
        <f t="shared" si="0"/>
        <v>Non-lead</v>
      </c>
      <c r="G37" s="12" t="s">
        <v>286</v>
      </c>
      <c r="H37" s="12" t="s">
        <v>286</v>
      </c>
      <c r="I37" s="12" t="s">
        <v>283</v>
      </c>
      <c r="J37" s="12" t="s">
        <v>285</v>
      </c>
      <c r="K37" s="12" t="s">
        <v>304</v>
      </c>
      <c r="L37" s="12" t="s">
        <v>305</v>
      </c>
      <c r="M37" s="12" t="s">
        <v>279</v>
      </c>
      <c r="N37" s="12" t="s">
        <v>303</v>
      </c>
      <c r="O37" s="12" t="s">
        <v>291</v>
      </c>
      <c r="P37" s="12" t="s">
        <v>287</v>
      </c>
      <c r="Q37" s="12">
        <v>1971</v>
      </c>
    </row>
    <row r="38" spans="1:17" s="12" customFormat="1" ht="45" x14ac:dyDescent="0.25">
      <c r="A38" s="12" t="s">
        <v>111</v>
      </c>
      <c r="F38" s="20" t="str">
        <f t="shared" si="0"/>
        <v>Unknown</v>
      </c>
      <c r="G38" s="12" t="s">
        <v>286</v>
      </c>
      <c r="H38" s="12" t="s">
        <v>282</v>
      </c>
      <c r="I38" s="12" t="s">
        <v>283</v>
      </c>
      <c r="J38" s="12" t="s">
        <v>285</v>
      </c>
      <c r="K38" s="12" t="s">
        <v>304</v>
      </c>
      <c r="L38" s="12" t="s">
        <v>305</v>
      </c>
      <c r="M38" s="12" t="s">
        <v>279</v>
      </c>
      <c r="N38" s="12" t="s">
        <v>303</v>
      </c>
      <c r="O38" s="12" t="s">
        <v>302</v>
      </c>
      <c r="Q38" s="12">
        <v>1915</v>
      </c>
    </row>
    <row r="39" spans="1:17" s="12" customFormat="1" ht="45" x14ac:dyDescent="0.25">
      <c r="A39" s="12" t="s">
        <v>112</v>
      </c>
      <c r="F39" s="20" t="str">
        <f t="shared" si="0"/>
        <v>Unknown</v>
      </c>
      <c r="G39" s="12" t="s">
        <v>286</v>
      </c>
      <c r="H39" s="12" t="s">
        <v>282</v>
      </c>
      <c r="I39" s="12" t="s">
        <v>283</v>
      </c>
      <c r="J39" s="12" t="s">
        <v>285</v>
      </c>
      <c r="K39" s="12" t="s">
        <v>304</v>
      </c>
      <c r="L39" s="12" t="s">
        <v>305</v>
      </c>
      <c r="M39" s="12" t="s">
        <v>279</v>
      </c>
      <c r="N39" s="12" t="s">
        <v>303</v>
      </c>
      <c r="O39" s="12" t="s">
        <v>302</v>
      </c>
      <c r="Q39" s="12">
        <v>1900</v>
      </c>
    </row>
    <row r="40" spans="1:17" s="12" customFormat="1" ht="45" x14ac:dyDescent="0.25">
      <c r="A40" s="12" t="s">
        <v>113</v>
      </c>
      <c r="F40" s="20" t="str">
        <f t="shared" si="0"/>
        <v>Unknown</v>
      </c>
      <c r="G40" s="12" t="s">
        <v>286</v>
      </c>
      <c r="H40" s="12" t="s">
        <v>282</v>
      </c>
      <c r="I40" s="12" t="s">
        <v>283</v>
      </c>
      <c r="J40" s="12" t="s">
        <v>285</v>
      </c>
      <c r="K40" s="12" t="s">
        <v>304</v>
      </c>
      <c r="L40" s="12" t="s">
        <v>305</v>
      </c>
      <c r="M40" s="12" t="s">
        <v>279</v>
      </c>
      <c r="N40" s="12" t="s">
        <v>303</v>
      </c>
      <c r="O40" s="12" t="s">
        <v>302</v>
      </c>
      <c r="Q40" s="12">
        <v>1979</v>
      </c>
    </row>
    <row r="41" spans="1:17" s="12" customFormat="1" ht="45" x14ac:dyDescent="0.25">
      <c r="A41" s="12" t="s">
        <v>114</v>
      </c>
      <c r="F41" s="20" t="str">
        <f t="shared" si="0"/>
        <v>Unknown</v>
      </c>
      <c r="G41" s="12" t="s">
        <v>286</v>
      </c>
      <c r="H41" s="12" t="s">
        <v>282</v>
      </c>
      <c r="I41" s="12" t="s">
        <v>283</v>
      </c>
      <c r="J41" s="12" t="s">
        <v>285</v>
      </c>
      <c r="K41" s="12" t="s">
        <v>304</v>
      </c>
      <c r="L41" s="12" t="s">
        <v>305</v>
      </c>
      <c r="M41" s="12" t="s">
        <v>279</v>
      </c>
      <c r="N41" s="12" t="s">
        <v>303</v>
      </c>
      <c r="O41" s="12" t="s">
        <v>302</v>
      </c>
      <c r="Q41" s="12">
        <v>1975</v>
      </c>
    </row>
    <row r="42" spans="1:17" s="12" customFormat="1" ht="45" x14ac:dyDescent="0.25">
      <c r="A42" s="12" t="s">
        <v>115</v>
      </c>
      <c r="F42" s="20" t="str">
        <f t="shared" si="0"/>
        <v>Unknown</v>
      </c>
      <c r="G42" s="12" t="s">
        <v>286</v>
      </c>
      <c r="H42" s="12" t="s">
        <v>282</v>
      </c>
      <c r="I42" s="12" t="s">
        <v>283</v>
      </c>
      <c r="J42" s="12" t="s">
        <v>285</v>
      </c>
      <c r="K42" s="12" t="s">
        <v>304</v>
      </c>
      <c r="L42" s="12" t="s">
        <v>305</v>
      </c>
      <c r="M42" s="12" t="s">
        <v>279</v>
      </c>
      <c r="N42" s="12" t="s">
        <v>303</v>
      </c>
      <c r="O42" s="12" t="s">
        <v>302</v>
      </c>
      <c r="Q42" s="12">
        <v>1930</v>
      </c>
    </row>
    <row r="43" spans="1:17" s="12" customFormat="1" ht="45" x14ac:dyDescent="0.25">
      <c r="A43" s="12" t="s">
        <v>116</v>
      </c>
      <c r="F43" s="20" t="str">
        <f t="shared" si="0"/>
        <v>Unknown</v>
      </c>
      <c r="G43" s="12" t="s">
        <v>286</v>
      </c>
      <c r="H43" s="12" t="s">
        <v>282</v>
      </c>
      <c r="I43" s="12" t="s">
        <v>283</v>
      </c>
      <c r="J43" s="12" t="s">
        <v>285</v>
      </c>
      <c r="K43" s="12" t="s">
        <v>304</v>
      </c>
      <c r="L43" s="12" t="s">
        <v>305</v>
      </c>
      <c r="M43" s="12" t="s">
        <v>279</v>
      </c>
      <c r="N43" s="12" t="s">
        <v>303</v>
      </c>
      <c r="O43" s="12" t="s">
        <v>302</v>
      </c>
      <c r="Q43" s="12">
        <v>1910</v>
      </c>
    </row>
    <row r="44" spans="1:17" s="12" customFormat="1" ht="45" x14ac:dyDescent="0.25">
      <c r="A44" s="12" t="s">
        <v>117</v>
      </c>
      <c r="F44" s="20" t="str">
        <f t="shared" si="0"/>
        <v>Unknown</v>
      </c>
      <c r="G44" s="12" t="s">
        <v>286</v>
      </c>
      <c r="H44" s="12" t="s">
        <v>282</v>
      </c>
      <c r="I44" s="12" t="s">
        <v>283</v>
      </c>
      <c r="J44" s="12" t="s">
        <v>285</v>
      </c>
      <c r="K44" s="12" t="s">
        <v>304</v>
      </c>
      <c r="L44" s="12" t="s">
        <v>305</v>
      </c>
      <c r="M44" s="12" t="s">
        <v>279</v>
      </c>
      <c r="N44" s="12" t="s">
        <v>303</v>
      </c>
      <c r="O44" s="12" t="s">
        <v>302</v>
      </c>
      <c r="Q44" s="12">
        <v>1910</v>
      </c>
    </row>
    <row r="45" spans="1:17" s="12" customFormat="1" ht="45" x14ac:dyDescent="0.25">
      <c r="A45" s="12" t="s">
        <v>118</v>
      </c>
      <c r="F45" s="20" t="str">
        <f t="shared" si="0"/>
        <v>Non-lead</v>
      </c>
      <c r="G45" s="12" t="s">
        <v>286</v>
      </c>
      <c r="H45" s="12" t="s">
        <v>286</v>
      </c>
      <c r="I45" s="12" t="s">
        <v>283</v>
      </c>
      <c r="J45" s="12" t="s">
        <v>285</v>
      </c>
      <c r="K45" s="12" t="s">
        <v>304</v>
      </c>
      <c r="L45" s="12" t="s">
        <v>288</v>
      </c>
      <c r="M45" s="12" t="s">
        <v>279</v>
      </c>
      <c r="N45" s="12" t="s">
        <v>303</v>
      </c>
      <c r="O45" s="12" t="s">
        <v>291</v>
      </c>
      <c r="Q45" s="12">
        <v>1910</v>
      </c>
    </row>
    <row r="46" spans="1:17" s="12" customFormat="1" ht="45" x14ac:dyDescent="0.25">
      <c r="A46" s="12" t="s">
        <v>119</v>
      </c>
      <c r="F46" s="20" t="str">
        <f t="shared" si="0"/>
        <v>Non-lead</v>
      </c>
      <c r="G46" s="12" t="s">
        <v>286</v>
      </c>
      <c r="H46" s="12" t="s">
        <v>278</v>
      </c>
      <c r="I46" s="12" t="s">
        <v>283</v>
      </c>
      <c r="J46" s="12" t="s">
        <v>285</v>
      </c>
      <c r="K46" s="12" t="s">
        <v>304</v>
      </c>
      <c r="L46" s="12" t="s">
        <v>305</v>
      </c>
      <c r="M46" s="12" t="s">
        <v>279</v>
      </c>
      <c r="N46" s="12" t="s">
        <v>303</v>
      </c>
      <c r="O46" s="12" t="s">
        <v>291</v>
      </c>
      <c r="Q46" s="12">
        <v>1990</v>
      </c>
    </row>
    <row r="47" spans="1:17" s="12" customFormat="1" ht="45" x14ac:dyDescent="0.25">
      <c r="A47" s="12" t="s">
        <v>120</v>
      </c>
      <c r="F47" s="20" t="str">
        <f t="shared" si="0"/>
        <v>Unknown</v>
      </c>
      <c r="G47" s="12" t="s">
        <v>286</v>
      </c>
      <c r="H47" s="12" t="s">
        <v>282</v>
      </c>
      <c r="I47" s="12" t="s">
        <v>283</v>
      </c>
      <c r="J47" s="12" t="s">
        <v>285</v>
      </c>
      <c r="K47" s="12" t="s">
        <v>304</v>
      </c>
      <c r="L47" s="12" t="s">
        <v>305</v>
      </c>
      <c r="M47" s="12" t="s">
        <v>279</v>
      </c>
      <c r="N47" s="12" t="s">
        <v>303</v>
      </c>
      <c r="O47" s="12" t="s">
        <v>302</v>
      </c>
      <c r="Q47" s="12">
        <v>1961</v>
      </c>
    </row>
    <row r="48" spans="1:17" s="12" customFormat="1" ht="60" x14ac:dyDescent="0.25">
      <c r="A48" s="12" t="s">
        <v>121</v>
      </c>
      <c r="F48" s="20" t="str">
        <f t="shared" si="0"/>
        <v>Unknown</v>
      </c>
      <c r="G48" s="12" t="s">
        <v>286</v>
      </c>
      <c r="H48" s="12" t="s">
        <v>282</v>
      </c>
      <c r="I48" s="12" t="s">
        <v>283</v>
      </c>
      <c r="J48" s="12" t="s">
        <v>285</v>
      </c>
      <c r="K48" s="12" t="s">
        <v>304</v>
      </c>
      <c r="L48" s="12" t="s">
        <v>305</v>
      </c>
      <c r="M48" s="12" t="s">
        <v>279</v>
      </c>
      <c r="N48" s="12" t="s">
        <v>303</v>
      </c>
      <c r="O48" s="12" t="s">
        <v>302</v>
      </c>
      <c r="Q48" s="12" t="s">
        <v>272</v>
      </c>
    </row>
    <row r="49" spans="1:17" s="12" customFormat="1" ht="45" x14ac:dyDescent="0.25">
      <c r="A49" s="12" t="s">
        <v>122</v>
      </c>
      <c r="F49" s="20" t="str">
        <f t="shared" si="0"/>
        <v>Non-lead</v>
      </c>
      <c r="G49" s="12" t="s">
        <v>286</v>
      </c>
      <c r="H49" s="12" t="s">
        <v>278</v>
      </c>
      <c r="I49" s="12" t="s">
        <v>283</v>
      </c>
      <c r="J49" s="12" t="s">
        <v>285</v>
      </c>
      <c r="K49" s="12" t="s">
        <v>304</v>
      </c>
      <c r="L49" s="12" t="s">
        <v>305</v>
      </c>
      <c r="M49" s="12" t="s">
        <v>279</v>
      </c>
      <c r="N49" s="12" t="s">
        <v>303</v>
      </c>
      <c r="O49" s="12" t="s">
        <v>291</v>
      </c>
      <c r="Q49" s="12">
        <v>2013</v>
      </c>
    </row>
    <row r="50" spans="1:17" s="12" customFormat="1" ht="45" x14ac:dyDescent="0.25">
      <c r="A50" s="12" t="s">
        <v>123</v>
      </c>
      <c r="F50" s="20" t="str">
        <f t="shared" si="0"/>
        <v>Unknown</v>
      </c>
      <c r="G50" s="12" t="s">
        <v>286</v>
      </c>
      <c r="H50" s="12" t="s">
        <v>282</v>
      </c>
      <c r="I50" s="12" t="s">
        <v>283</v>
      </c>
      <c r="J50" s="12" t="s">
        <v>285</v>
      </c>
      <c r="K50" s="12" t="s">
        <v>304</v>
      </c>
      <c r="L50" s="12" t="s">
        <v>305</v>
      </c>
      <c r="M50" s="12" t="s">
        <v>279</v>
      </c>
      <c r="N50" s="12" t="s">
        <v>303</v>
      </c>
      <c r="O50" s="12" t="s">
        <v>302</v>
      </c>
    </row>
    <row r="51" spans="1:17" s="12" customFormat="1" ht="60" x14ac:dyDescent="0.25">
      <c r="A51" s="12" t="s">
        <v>124</v>
      </c>
      <c r="F51" s="20" t="str">
        <f t="shared" si="0"/>
        <v>Unknown</v>
      </c>
      <c r="G51" s="12" t="s">
        <v>286</v>
      </c>
      <c r="H51" s="12" t="s">
        <v>282</v>
      </c>
      <c r="I51" s="12" t="s">
        <v>283</v>
      </c>
      <c r="J51" s="12" t="s">
        <v>285</v>
      </c>
      <c r="K51" s="12" t="s">
        <v>304</v>
      </c>
      <c r="L51" s="12" t="s">
        <v>305</v>
      </c>
      <c r="M51" s="12" t="s">
        <v>279</v>
      </c>
      <c r="N51" s="12" t="s">
        <v>303</v>
      </c>
      <c r="O51" s="12" t="s">
        <v>302</v>
      </c>
      <c r="Q51" s="12" t="s">
        <v>272</v>
      </c>
    </row>
    <row r="52" spans="1:17" s="12" customFormat="1" ht="45" x14ac:dyDescent="0.25">
      <c r="A52" s="12" t="s">
        <v>125</v>
      </c>
      <c r="F52" s="20" t="str">
        <f t="shared" si="0"/>
        <v>Unknown</v>
      </c>
      <c r="G52" s="12" t="s">
        <v>286</v>
      </c>
      <c r="H52" s="12" t="s">
        <v>282</v>
      </c>
      <c r="I52" s="12" t="s">
        <v>283</v>
      </c>
      <c r="J52" s="12" t="s">
        <v>285</v>
      </c>
      <c r="K52" s="12" t="s">
        <v>304</v>
      </c>
      <c r="L52" s="12" t="s">
        <v>305</v>
      </c>
      <c r="M52" s="12" t="s">
        <v>279</v>
      </c>
      <c r="N52" s="12" t="s">
        <v>303</v>
      </c>
      <c r="O52" s="12" t="s">
        <v>302</v>
      </c>
      <c r="Q52" s="12">
        <v>1910</v>
      </c>
    </row>
    <row r="53" spans="1:17" s="12" customFormat="1" ht="45" x14ac:dyDescent="0.25">
      <c r="A53" s="12" t="s">
        <v>126</v>
      </c>
      <c r="F53" s="20" t="str">
        <f t="shared" si="0"/>
        <v>Unknown</v>
      </c>
      <c r="G53" s="12" t="s">
        <v>286</v>
      </c>
      <c r="H53" s="12" t="s">
        <v>282</v>
      </c>
      <c r="I53" s="12" t="s">
        <v>283</v>
      </c>
      <c r="J53" s="12" t="s">
        <v>285</v>
      </c>
      <c r="K53" s="12" t="s">
        <v>304</v>
      </c>
      <c r="L53" s="12" t="s">
        <v>305</v>
      </c>
      <c r="M53" s="12" t="s">
        <v>279</v>
      </c>
      <c r="N53" s="12" t="s">
        <v>303</v>
      </c>
      <c r="O53" s="12" t="s">
        <v>302</v>
      </c>
      <c r="Q53" s="12">
        <v>1978</v>
      </c>
    </row>
    <row r="54" spans="1:17" s="12" customFormat="1" ht="45" x14ac:dyDescent="0.25">
      <c r="A54" s="12" t="s">
        <v>127</v>
      </c>
      <c r="F54" s="20" t="str">
        <f t="shared" si="0"/>
        <v>Non-lead</v>
      </c>
      <c r="G54" s="12" t="s">
        <v>286</v>
      </c>
      <c r="H54" s="12" t="s">
        <v>278</v>
      </c>
      <c r="I54" s="12" t="s">
        <v>295</v>
      </c>
      <c r="J54" s="12" t="s">
        <v>285</v>
      </c>
      <c r="K54" s="12" t="s">
        <v>304</v>
      </c>
      <c r="L54" s="12" t="s">
        <v>288</v>
      </c>
      <c r="M54" s="12" t="s">
        <v>290</v>
      </c>
      <c r="N54" s="12" t="s">
        <v>303</v>
      </c>
      <c r="O54" s="12" t="s">
        <v>302</v>
      </c>
    </row>
    <row r="55" spans="1:17" s="12" customFormat="1" ht="45" x14ac:dyDescent="0.25">
      <c r="A55" s="12" t="s">
        <v>128</v>
      </c>
      <c r="F55" s="20" t="str">
        <f t="shared" si="0"/>
        <v>Non-lead</v>
      </c>
      <c r="G55" s="12" t="s">
        <v>286</v>
      </c>
      <c r="H55" s="12" t="s">
        <v>278</v>
      </c>
      <c r="I55" s="12" t="s">
        <v>295</v>
      </c>
      <c r="J55" s="12" t="s">
        <v>285</v>
      </c>
      <c r="K55" s="12" t="s">
        <v>304</v>
      </c>
      <c r="L55" s="12" t="s">
        <v>305</v>
      </c>
      <c r="M55" s="12" t="s">
        <v>290</v>
      </c>
      <c r="N55" s="12" t="s">
        <v>303</v>
      </c>
      <c r="O55" s="12" t="s">
        <v>302</v>
      </c>
    </row>
    <row r="56" spans="1:17" s="12" customFormat="1" ht="45" x14ac:dyDescent="0.25">
      <c r="A56" s="12" t="s">
        <v>129</v>
      </c>
      <c r="F56" s="20" t="str">
        <f t="shared" si="0"/>
        <v>Unknown</v>
      </c>
      <c r="G56" s="12" t="s">
        <v>286</v>
      </c>
      <c r="H56" s="12" t="s">
        <v>282</v>
      </c>
      <c r="I56" s="12" t="s">
        <v>283</v>
      </c>
      <c r="J56" s="12" t="s">
        <v>285</v>
      </c>
      <c r="K56" s="12" t="s">
        <v>304</v>
      </c>
      <c r="L56" s="12" t="s">
        <v>305</v>
      </c>
      <c r="M56" s="12" t="s">
        <v>279</v>
      </c>
      <c r="N56" s="12" t="s">
        <v>303</v>
      </c>
      <c r="O56" s="12" t="s">
        <v>302</v>
      </c>
      <c r="Q56" s="12">
        <v>1976</v>
      </c>
    </row>
    <row r="57" spans="1:17" s="12" customFormat="1" ht="45" x14ac:dyDescent="0.25">
      <c r="A57" s="12" t="s">
        <v>130</v>
      </c>
      <c r="F57" s="20" t="str">
        <f t="shared" si="0"/>
        <v>Non-lead</v>
      </c>
      <c r="G57" s="12" t="s">
        <v>286</v>
      </c>
      <c r="H57" s="12" t="s">
        <v>278</v>
      </c>
      <c r="I57" s="12" t="s">
        <v>283</v>
      </c>
      <c r="J57" s="12" t="s">
        <v>285</v>
      </c>
      <c r="K57" s="12" t="s">
        <v>304</v>
      </c>
      <c r="L57" s="12" t="s">
        <v>305</v>
      </c>
      <c r="M57" s="12" t="s">
        <v>279</v>
      </c>
      <c r="N57" s="12" t="s">
        <v>303</v>
      </c>
      <c r="O57" s="12" t="s">
        <v>291</v>
      </c>
      <c r="Q57" s="12">
        <v>1995</v>
      </c>
    </row>
    <row r="58" spans="1:17" s="12" customFormat="1" ht="45" x14ac:dyDescent="0.25">
      <c r="A58" s="12" t="s">
        <v>131</v>
      </c>
      <c r="F58" s="20" t="str">
        <f t="shared" si="0"/>
        <v>Unknown</v>
      </c>
      <c r="G58" s="12" t="s">
        <v>286</v>
      </c>
      <c r="H58" s="12" t="s">
        <v>282</v>
      </c>
      <c r="I58" s="12" t="s">
        <v>283</v>
      </c>
      <c r="J58" s="12" t="s">
        <v>285</v>
      </c>
      <c r="K58" s="12" t="s">
        <v>304</v>
      </c>
      <c r="L58" s="12" t="s">
        <v>305</v>
      </c>
      <c r="M58" s="12" t="s">
        <v>279</v>
      </c>
      <c r="N58" s="12" t="s">
        <v>303</v>
      </c>
      <c r="O58" s="12" t="s">
        <v>302</v>
      </c>
      <c r="P58" s="12" t="s">
        <v>284</v>
      </c>
      <c r="Q58" s="12">
        <v>1976</v>
      </c>
    </row>
    <row r="59" spans="1:17" s="12" customFormat="1" ht="45" x14ac:dyDescent="0.25">
      <c r="A59" s="12" t="s">
        <v>132</v>
      </c>
      <c r="F59" s="20" t="str">
        <f t="shared" si="0"/>
        <v>Unknown</v>
      </c>
      <c r="G59" s="12" t="s">
        <v>286</v>
      </c>
      <c r="H59" s="12" t="s">
        <v>282</v>
      </c>
      <c r="I59" s="12" t="s">
        <v>283</v>
      </c>
      <c r="J59" s="12" t="s">
        <v>285</v>
      </c>
      <c r="K59" s="12" t="s">
        <v>304</v>
      </c>
      <c r="L59" s="12" t="s">
        <v>305</v>
      </c>
      <c r="M59" s="12" t="s">
        <v>279</v>
      </c>
      <c r="N59" s="12" t="s">
        <v>303</v>
      </c>
      <c r="O59" s="12" t="s">
        <v>302</v>
      </c>
    </row>
    <row r="60" spans="1:17" s="12" customFormat="1" ht="45" x14ac:dyDescent="0.25">
      <c r="A60" s="12" t="s">
        <v>133</v>
      </c>
      <c r="F60" s="20" t="str">
        <f t="shared" si="0"/>
        <v>Non-lead</v>
      </c>
      <c r="G60" s="12" t="s">
        <v>286</v>
      </c>
      <c r="H60" s="12" t="s">
        <v>278</v>
      </c>
      <c r="I60" s="12" t="s">
        <v>283</v>
      </c>
      <c r="J60" s="12" t="s">
        <v>285</v>
      </c>
      <c r="K60" s="12" t="s">
        <v>304</v>
      </c>
      <c r="L60" s="12" t="s">
        <v>305</v>
      </c>
      <c r="M60" s="12" t="s">
        <v>279</v>
      </c>
      <c r="N60" s="12" t="s">
        <v>303</v>
      </c>
      <c r="O60" s="12" t="s">
        <v>291</v>
      </c>
      <c r="Q60" s="12">
        <v>2009</v>
      </c>
    </row>
    <row r="61" spans="1:17" s="12" customFormat="1" ht="45" x14ac:dyDescent="0.25">
      <c r="A61" s="12" t="s">
        <v>134</v>
      </c>
      <c r="F61" s="20" t="str">
        <f t="shared" si="0"/>
        <v>Unknown</v>
      </c>
      <c r="G61" s="12" t="s">
        <v>286</v>
      </c>
      <c r="H61" s="12" t="s">
        <v>282</v>
      </c>
      <c r="I61" s="12" t="s">
        <v>283</v>
      </c>
      <c r="J61" s="12" t="s">
        <v>285</v>
      </c>
      <c r="K61" s="12" t="s">
        <v>304</v>
      </c>
      <c r="L61" s="12" t="s">
        <v>305</v>
      </c>
      <c r="M61" s="12" t="s">
        <v>279</v>
      </c>
      <c r="N61" s="12" t="s">
        <v>303</v>
      </c>
      <c r="O61" s="12" t="s">
        <v>302</v>
      </c>
      <c r="Q61" s="12">
        <v>1900</v>
      </c>
    </row>
    <row r="62" spans="1:17" s="12" customFormat="1" ht="45" x14ac:dyDescent="0.25">
      <c r="A62" s="12" t="s">
        <v>135</v>
      </c>
      <c r="F62" s="20" t="str">
        <f t="shared" si="0"/>
        <v>Non-lead</v>
      </c>
      <c r="G62" s="12" t="s">
        <v>286</v>
      </c>
      <c r="H62" s="12" t="s">
        <v>278</v>
      </c>
      <c r="I62" s="12" t="s">
        <v>283</v>
      </c>
      <c r="J62" s="12" t="s">
        <v>285</v>
      </c>
      <c r="K62" s="12" t="s">
        <v>304</v>
      </c>
      <c r="L62" s="12" t="s">
        <v>305</v>
      </c>
      <c r="M62" s="12" t="s">
        <v>279</v>
      </c>
      <c r="N62" s="12" t="s">
        <v>303</v>
      </c>
      <c r="O62" s="12" t="s">
        <v>291</v>
      </c>
      <c r="Q62" s="12">
        <v>2022</v>
      </c>
    </row>
    <row r="63" spans="1:17" s="12" customFormat="1" ht="45" x14ac:dyDescent="0.25">
      <c r="A63" s="12" t="s">
        <v>136</v>
      </c>
      <c r="F63" s="20" t="str">
        <f t="shared" si="0"/>
        <v>Unknown</v>
      </c>
      <c r="G63" s="12" t="s">
        <v>286</v>
      </c>
      <c r="H63" s="12" t="s">
        <v>282</v>
      </c>
      <c r="I63" s="12" t="s">
        <v>283</v>
      </c>
      <c r="J63" s="12" t="s">
        <v>285</v>
      </c>
      <c r="K63" s="12" t="s">
        <v>304</v>
      </c>
      <c r="L63" s="12" t="s">
        <v>305</v>
      </c>
      <c r="M63" s="12" t="s">
        <v>279</v>
      </c>
      <c r="N63" s="12" t="s">
        <v>303</v>
      </c>
      <c r="O63" s="12" t="s">
        <v>302</v>
      </c>
      <c r="Q63" s="12">
        <v>1910</v>
      </c>
    </row>
    <row r="64" spans="1:17" s="12" customFormat="1" ht="45" x14ac:dyDescent="0.25">
      <c r="A64" s="12" t="s">
        <v>137</v>
      </c>
      <c r="F64" s="20" t="str">
        <f t="shared" si="0"/>
        <v>Unknown</v>
      </c>
      <c r="G64" s="12" t="s">
        <v>286</v>
      </c>
      <c r="H64" s="12" t="s">
        <v>282</v>
      </c>
      <c r="I64" s="12" t="s">
        <v>283</v>
      </c>
      <c r="J64" s="12" t="s">
        <v>285</v>
      </c>
      <c r="K64" s="12" t="s">
        <v>304</v>
      </c>
      <c r="L64" s="12" t="s">
        <v>305</v>
      </c>
      <c r="M64" s="12" t="s">
        <v>279</v>
      </c>
      <c r="N64" s="12" t="s">
        <v>303</v>
      </c>
      <c r="O64" s="12" t="s">
        <v>302</v>
      </c>
      <c r="Q64" s="12">
        <v>1916</v>
      </c>
    </row>
    <row r="65" spans="1:18" s="12" customFormat="1" ht="45" x14ac:dyDescent="0.25">
      <c r="A65" s="12" t="s">
        <v>138</v>
      </c>
      <c r="F65" s="20" t="str">
        <f t="shared" si="0"/>
        <v>Non-lead</v>
      </c>
      <c r="G65" s="12" t="s">
        <v>286</v>
      </c>
      <c r="H65" s="12" t="s">
        <v>289</v>
      </c>
      <c r="I65" s="12" t="s">
        <v>283</v>
      </c>
      <c r="J65" s="12" t="s">
        <v>285</v>
      </c>
      <c r="K65" s="12" t="s">
        <v>304</v>
      </c>
      <c r="L65" s="12" t="s">
        <v>288</v>
      </c>
      <c r="M65" s="12" t="s">
        <v>279</v>
      </c>
      <c r="N65" s="12" t="s">
        <v>303</v>
      </c>
      <c r="O65" s="12" t="s">
        <v>291</v>
      </c>
      <c r="Q65" s="12">
        <v>1910</v>
      </c>
    </row>
    <row r="66" spans="1:18" s="12" customFormat="1" ht="45" x14ac:dyDescent="0.25">
      <c r="A66" s="12" t="s">
        <v>139</v>
      </c>
      <c r="F66" s="20" t="str">
        <f t="shared" si="0"/>
        <v>Unknown</v>
      </c>
      <c r="G66" s="12" t="s">
        <v>286</v>
      </c>
      <c r="H66" s="12" t="s">
        <v>282</v>
      </c>
      <c r="I66" s="12" t="s">
        <v>295</v>
      </c>
      <c r="J66" s="12" t="s">
        <v>285</v>
      </c>
      <c r="K66" s="12" t="s">
        <v>304</v>
      </c>
      <c r="L66" s="12" t="s">
        <v>288</v>
      </c>
      <c r="M66" s="12" t="s">
        <v>279</v>
      </c>
      <c r="N66" s="12" t="s">
        <v>303</v>
      </c>
      <c r="O66" s="12" t="s">
        <v>302</v>
      </c>
      <c r="Q66" s="12">
        <v>1920</v>
      </c>
    </row>
    <row r="67" spans="1:18" s="12" customFormat="1" ht="45" x14ac:dyDescent="0.25">
      <c r="A67" s="12" t="s">
        <v>140</v>
      </c>
      <c r="F67" s="20" t="str">
        <f t="shared" ref="F67:F130" si="1">IF(OR((G67="Lead"),(H67="Lead")),"Lead",IF(OR((G67="GRR"),(H67="GRR")),"GRR",IF(AND(OR((G67="Non-Lead"),(G67="Copper"),(G67="Galvanized"),(G67="Plastic"),(G67="Ductile Iron"),(G67="Cast Iron")),(OR((H67="Non-Lead"),(H67="Copper"),(H67="Galvanized"),(H67="Plastic"),(H67="Ductile Iron"),(H67="Cast Iron")))),"Non-lead",IF(OR(AND(OR(G67="Non-lead",G67="Copper",G67="Galvanized",G67="Plastic",G67="Ductile Iron",G67="Cast Iron",G67="Unknown"),(H67="Unknown")),(AND(OR(H67="Non-lead",H67="Copper",H67="Galvanized",H67="Plastic",H67="Ductile Iron",H67="Cast Iron"),(G67="Unknown")))),"Unknown",""))))</f>
        <v>Non-lead</v>
      </c>
      <c r="G67" s="12" t="s">
        <v>286</v>
      </c>
      <c r="H67" s="12" t="s">
        <v>286</v>
      </c>
      <c r="I67" s="12" t="s">
        <v>283</v>
      </c>
      <c r="J67" s="12" t="s">
        <v>285</v>
      </c>
      <c r="K67" s="12" t="s">
        <v>304</v>
      </c>
      <c r="L67" s="12" t="s">
        <v>288</v>
      </c>
      <c r="M67" s="12" t="s">
        <v>279</v>
      </c>
      <c r="N67" s="12" t="s">
        <v>303</v>
      </c>
      <c r="O67" s="12" t="s">
        <v>291</v>
      </c>
      <c r="Q67" s="12">
        <v>1910</v>
      </c>
    </row>
    <row r="68" spans="1:18" s="12" customFormat="1" ht="45" x14ac:dyDescent="0.25">
      <c r="A68" s="12" t="s">
        <v>141</v>
      </c>
      <c r="F68" s="20" t="str">
        <f t="shared" si="1"/>
        <v>Unknown</v>
      </c>
      <c r="G68" s="12" t="s">
        <v>286</v>
      </c>
      <c r="H68" s="12" t="s">
        <v>282</v>
      </c>
      <c r="I68" s="12" t="s">
        <v>295</v>
      </c>
      <c r="J68" s="12" t="s">
        <v>285</v>
      </c>
      <c r="K68" s="12" t="s">
        <v>304</v>
      </c>
      <c r="L68" s="12" t="s">
        <v>288</v>
      </c>
      <c r="M68" s="12" t="s">
        <v>279</v>
      </c>
      <c r="N68" s="12" t="s">
        <v>303</v>
      </c>
      <c r="O68" s="12" t="s">
        <v>302</v>
      </c>
      <c r="Q68" s="12">
        <v>1983</v>
      </c>
    </row>
    <row r="69" spans="1:18" s="12" customFormat="1" ht="45" x14ac:dyDescent="0.25">
      <c r="A69" s="12" t="s">
        <v>141</v>
      </c>
      <c r="F69" s="20" t="str">
        <f t="shared" si="1"/>
        <v>Unknown</v>
      </c>
      <c r="G69" s="12" t="s">
        <v>286</v>
      </c>
      <c r="H69" s="12" t="s">
        <v>282</v>
      </c>
      <c r="I69" s="12" t="s">
        <v>283</v>
      </c>
      <c r="J69" s="12" t="s">
        <v>285</v>
      </c>
      <c r="K69" s="12" t="s">
        <v>304</v>
      </c>
      <c r="L69" s="12" t="s">
        <v>305</v>
      </c>
      <c r="M69" s="12" t="s">
        <v>290</v>
      </c>
      <c r="N69" s="12" t="s">
        <v>303</v>
      </c>
      <c r="O69" s="12" t="s">
        <v>302</v>
      </c>
      <c r="Q69" s="12" t="s">
        <v>273</v>
      </c>
    </row>
    <row r="70" spans="1:18" s="12" customFormat="1" ht="45" x14ac:dyDescent="0.25">
      <c r="A70" s="12" t="s">
        <v>142</v>
      </c>
      <c r="F70" s="20" t="str">
        <f t="shared" si="1"/>
        <v>Non-lead</v>
      </c>
      <c r="G70" s="12" t="s">
        <v>286</v>
      </c>
      <c r="H70" s="12" t="s">
        <v>286</v>
      </c>
      <c r="I70" s="12" t="s">
        <v>283</v>
      </c>
      <c r="J70" s="12" t="s">
        <v>285</v>
      </c>
      <c r="K70" s="12" t="s">
        <v>304</v>
      </c>
      <c r="L70" s="12" t="s">
        <v>288</v>
      </c>
      <c r="M70" s="12" t="s">
        <v>279</v>
      </c>
      <c r="N70" s="12" t="s">
        <v>303</v>
      </c>
      <c r="O70" s="12" t="s">
        <v>291</v>
      </c>
      <c r="Q70" s="12">
        <v>1915</v>
      </c>
    </row>
    <row r="71" spans="1:18" s="12" customFormat="1" ht="45" x14ac:dyDescent="0.25">
      <c r="A71" s="12" t="s">
        <v>143</v>
      </c>
      <c r="F71" s="20" t="str">
        <f t="shared" si="1"/>
        <v>Non-lead</v>
      </c>
      <c r="G71" s="12" t="s">
        <v>286</v>
      </c>
      <c r="H71" s="12" t="s">
        <v>278</v>
      </c>
      <c r="I71" s="12" t="s">
        <v>283</v>
      </c>
      <c r="J71" s="12" t="s">
        <v>285</v>
      </c>
      <c r="K71" s="12" t="s">
        <v>304</v>
      </c>
      <c r="L71" s="12" t="s">
        <v>305</v>
      </c>
      <c r="M71" s="12" t="s">
        <v>290</v>
      </c>
      <c r="N71" s="12" t="s">
        <v>303</v>
      </c>
      <c r="O71" s="12" t="s">
        <v>302</v>
      </c>
    </row>
    <row r="72" spans="1:18" s="12" customFormat="1" ht="45" x14ac:dyDescent="0.25">
      <c r="A72" s="12" t="s">
        <v>144</v>
      </c>
      <c r="F72" s="20" t="str">
        <f t="shared" si="1"/>
        <v>Non-lead</v>
      </c>
      <c r="G72" s="12" t="s">
        <v>286</v>
      </c>
      <c r="H72" s="12" t="s">
        <v>278</v>
      </c>
      <c r="I72" s="12" t="s">
        <v>283</v>
      </c>
      <c r="J72" s="12" t="s">
        <v>285</v>
      </c>
      <c r="K72" s="12" t="s">
        <v>304</v>
      </c>
      <c r="L72" s="12" t="s">
        <v>305</v>
      </c>
      <c r="M72" s="12" t="s">
        <v>290</v>
      </c>
      <c r="N72" s="12" t="s">
        <v>303</v>
      </c>
      <c r="O72" s="12" t="s">
        <v>302</v>
      </c>
    </row>
    <row r="73" spans="1:18" s="12" customFormat="1" ht="45" x14ac:dyDescent="0.25">
      <c r="A73" s="12" t="s">
        <v>145</v>
      </c>
      <c r="F73" s="20" t="str">
        <f t="shared" si="1"/>
        <v>Non-lead</v>
      </c>
      <c r="G73" s="12" t="s">
        <v>286</v>
      </c>
      <c r="H73" s="12" t="s">
        <v>278</v>
      </c>
      <c r="I73" s="12" t="s">
        <v>283</v>
      </c>
      <c r="J73" s="12" t="s">
        <v>285</v>
      </c>
      <c r="K73" s="12" t="s">
        <v>304</v>
      </c>
      <c r="L73" s="12" t="s">
        <v>305</v>
      </c>
      <c r="M73" s="12" t="s">
        <v>279</v>
      </c>
      <c r="N73" s="12" t="s">
        <v>303</v>
      </c>
      <c r="O73" s="12" t="s">
        <v>291</v>
      </c>
      <c r="Q73" s="12">
        <v>2002</v>
      </c>
    </row>
    <row r="74" spans="1:18" s="12" customFormat="1" ht="45" x14ac:dyDescent="0.25">
      <c r="A74" s="12" t="s">
        <v>146</v>
      </c>
      <c r="F74" s="20" t="str">
        <f t="shared" si="1"/>
        <v>Non-lead</v>
      </c>
      <c r="G74" s="12" t="s">
        <v>286</v>
      </c>
      <c r="H74" s="12" t="s">
        <v>286</v>
      </c>
      <c r="I74" s="12" t="s">
        <v>283</v>
      </c>
      <c r="J74" s="12" t="s">
        <v>285</v>
      </c>
      <c r="K74" s="12" t="s">
        <v>304</v>
      </c>
      <c r="L74" s="12" t="s">
        <v>288</v>
      </c>
      <c r="M74" s="12" t="s">
        <v>279</v>
      </c>
      <c r="N74" s="12" t="s">
        <v>303</v>
      </c>
      <c r="O74" s="12" t="s">
        <v>291</v>
      </c>
      <c r="Q74" s="12">
        <v>1973</v>
      </c>
    </row>
    <row r="75" spans="1:18" s="12" customFormat="1" ht="45" x14ac:dyDescent="0.25">
      <c r="A75" s="12" t="s">
        <v>147</v>
      </c>
      <c r="F75" s="20" t="str">
        <f t="shared" si="1"/>
        <v>Unknown</v>
      </c>
      <c r="G75" s="12" t="s">
        <v>286</v>
      </c>
      <c r="H75" s="12" t="s">
        <v>282</v>
      </c>
      <c r="I75" s="12" t="s">
        <v>283</v>
      </c>
      <c r="J75" s="12" t="s">
        <v>285</v>
      </c>
      <c r="K75" s="12" t="s">
        <v>304</v>
      </c>
      <c r="L75" s="12" t="s">
        <v>305</v>
      </c>
      <c r="M75" s="12" t="s">
        <v>279</v>
      </c>
      <c r="N75" s="12" t="s">
        <v>303</v>
      </c>
      <c r="O75" s="12" t="s">
        <v>302</v>
      </c>
      <c r="Q75" s="12">
        <v>1982</v>
      </c>
    </row>
    <row r="76" spans="1:18" s="12" customFormat="1" ht="45" x14ac:dyDescent="0.25">
      <c r="A76" s="12" t="s">
        <v>148</v>
      </c>
      <c r="F76" s="20" t="str">
        <f t="shared" si="1"/>
        <v>Unknown</v>
      </c>
      <c r="G76" s="12" t="s">
        <v>286</v>
      </c>
      <c r="H76" s="12" t="s">
        <v>282</v>
      </c>
      <c r="I76" s="12" t="s">
        <v>283</v>
      </c>
      <c r="J76" s="12" t="s">
        <v>285</v>
      </c>
      <c r="K76" s="12" t="s">
        <v>304</v>
      </c>
      <c r="L76" s="12" t="s">
        <v>305</v>
      </c>
      <c r="M76" s="12" t="s">
        <v>279</v>
      </c>
      <c r="N76" s="12" t="s">
        <v>303</v>
      </c>
      <c r="O76" s="12" t="s">
        <v>302</v>
      </c>
      <c r="Q76" s="12">
        <v>1894</v>
      </c>
    </row>
    <row r="77" spans="1:18" s="12" customFormat="1" ht="45" x14ac:dyDescent="0.25">
      <c r="A77" s="12" t="s">
        <v>149</v>
      </c>
      <c r="F77" s="20" t="str">
        <f t="shared" si="1"/>
        <v>Unknown</v>
      </c>
      <c r="G77" s="12" t="s">
        <v>286</v>
      </c>
      <c r="H77" s="12" t="s">
        <v>282</v>
      </c>
      <c r="I77" s="12" t="s">
        <v>283</v>
      </c>
      <c r="J77" s="12" t="s">
        <v>285</v>
      </c>
      <c r="K77" s="12" t="s">
        <v>304</v>
      </c>
      <c r="L77" s="12" t="s">
        <v>305</v>
      </c>
      <c r="M77" s="12" t="s">
        <v>279</v>
      </c>
      <c r="N77" s="12" t="s">
        <v>303</v>
      </c>
      <c r="O77" s="12" t="s">
        <v>302</v>
      </c>
      <c r="Q77" s="12">
        <v>1934</v>
      </c>
    </row>
    <row r="78" spans="1:18" s="12" customFormat="1" ht="45" x14ac:dyDescent="0.25">
      <c r="A78" s="12" t="s">
        <v>150</v>
      </c>
      <c r="F78" s="20" t="str">
        <f t="shared" si="1"/>
        <v>Unknown</v>
      </c>
      <c r="G78" s="12" t="s">
        <v>286</v>
      </c>
      <c r="H78" s="12" t="s">
        <v>282</v>
      </c>
      <c r="I78" s="12" t="s">
        <v>283</v>
      </c>
      <c r="J78" s="12" t="s">
        <v>285</v>
      </c>
      <c r="K78" s="12" t="s">
        <v>304</v>
      </c>
      <c r="L78" s="12" t="s">
        <v>305</v>
      </c>
      <c r="M78" s="12" t="s">
        <v>279</v>
      </c>
      <c r="N78" s="12" t="s">
        <v>303</v>
      </c>
      <c r="O78" s="12" t="s">
        <v>302</v>
      </c>
      <c r="Q78" s="12">
        <v>1897</v>
      </c>
    </row>
    <row r="79" spans="1:18" s="12" customFormat="1" ht="45" x14ac:dyDescent="0.25">
      <c r="A79" s="12" t="s">
        <v>151</v>
      </c>
      <c r="F79" s="20" t="str">
        <f t="shared" si="1"/>
        <v>Unknown</v>
      </c>
      <c r="G79" s="12" t="s">
        <v>286</v>
      </c>
      <c r="H79" s="12" t="s">
        <v>282</v>
      </c>
      <c r="I79" s="12" t="s">
        <v>283</v>
      </c>
      <c r="J79" s="12" t="s">
        <v>285</v>
      </c>
      <c r="K79" s="12" t="s">
        <v>304</v>
      </c>
      <c r="L79" s="12" t="s">
        <v>305</v>
      </c>
      <c r="M79" s="12" t="s">
        <v>279</v>
      </c>
      <c r="N79" s="12" t="s">
        <v>303</v>
      </c>
      <c r="O79" s="12" t="s">
        <v>302</v>
      </c>
      <c r="Q79" s="12">
        <v>1950</v>
      </c>
    </row>
    <row r="80" spans="1:18" s="12" customFormat="1" ht="45" x14ac:dyDescent="0.25">
      <c r="A80" s="12" t="s">
        <v>152</v>
      </c>
      <c r="F80" s="20" t="str">
        <f t="shared" si="1"/>
        <v>Non-lead</v>
      </c>
      <c r="G80" s="12" t="s">
        <v>286</v>
      </c>
      <c r="H80" s="12" t="s">
        <v>278</v>
      </c>
      <c r="I80" s="12" t="s">
        <v>283</v>
      </c>
      <c r="J80" s="12" t="s">
        <v>285</v>
      </c>
      <c r="K80" s="12" t="s">
        <v>304</v>
      </c>
      <c r="L80" s="12" t="s">
        <v>305</v>
      </c>
      <c r="M80" s="12" t="s">
        <v>279</v>
      </c>
      <c r="N80" s="12" t="s">
        <v>303</v>
      </c>
      <c r="O80" s="12" t="s">
        <v>291</v>
      </c>
      <c r="Q80" s="12">
        <v>1995</v>
      </c>
      <c r="R80" s="12" t="s">
        <v>281</v>
      </c>
    </row>
    <row r="81" spans="1:17" s="12" customFormat="1" ht="45" x14ac:dyDescent="0.25">
      <c r="A81" s="12" t="s">
        <v>153</v>
      </c>
      <c r="F81" s="20" t="str">
        <f t="shared" si="1"/>
        <v>Unknown</v>
      </c>
      <c r="G81" s="12" t="s">
        <v>286</v>
      </c>
      <c r="H81" s="12" t="s">
        <v>282</v>
      </c>
      <c r="I81" s="12" t="s">
        <v>283</v>
      </c>
      <c r="J81" s="12" t="s">
        <v>285</v>
      </c>
      <c r="K81" s="12" t="s">
        <v>304</v>
      </c>
      <c r="L81" s="12" t="s">
        <v>305</v>
      </c>
      <c r="M81" s="12" t="s">
        <v>290</v>
      </c>
      <c r="N81" s="12" t="s">
        <v>303</v>
      </c>
      <c r="O81" s="12" t="s">
        <v>302</v>
      </c>
    </row>
    <row r="82" spans="1:17" s="12" customFormat="1" ht="45" x14ac:dyDescent="0.25">
      <c r="A82" s="12" t="s">
        <v>154</v>
      </c>
      <c r="F82" s="20" t="str">
        <f t="shared" si="1"/>
        <v>Non-lead</v>
      </c>
      <c r="G82" s="12" t="s">
        <v>286</v>
      </c>
      <c r="H82" s="12" t="s">
        <v>286</v>
      </c>
      <c r="I82" s="12" t="s">
        <v>283</v>
      </c>
      <c r="J82" s="12" t="s">
        <v>285</v>
      </c>
      <c r="K82" s="12" t="s">
        <v>304</v>
      </c>
      <c r="L82" s="12" t="s">
        <v>288</v>
      </c>
      <c r="M82" s="12" t="s">
        <v>290</v>
      </c>
      <c r="N82" s="12" t="s">
        <v>303</v>
      </c>
      <c r="O82" s="12" t="s">
        <v>302</v>
      </c>
    </row>
    <row r="83" spans="1:17" s="12" customFormat="1" ht="45" x14ac:dyDescent="0.25">
      <c r="A83" s="12" t="s">
        <v>155</v>
      </c>
      <c r="F83" s="20" t="str">
        <f t="shared" si="1"/>
        <v>Unknown</v>
      </c>
      <c r="G83" s="12" t="s">
        <v>286</v>
      </c>
      <c r="H83" s="12" t="s">
        <v>282</v>
      </c>
      <c r="I83" s="12" t="s">
        <v>283</v>
      </c>
      <c r="J83" s="12" t="s">
        <v>285</v>
      </c>
      <c r="K83" s="12" t="s">
        <v>304</v>
      </c>
      <c r="L83" s="12" t="s">
        <v>305</v>
      </c>
      <c r="M83" s="12" t="s">
        <v>306</v>
      </c>
      <c r="N83" s="12" t="s">
        <v>303</v>
      </c>
      <c r="O83" s="12" t="s">
        <v>302</v>
      </c>
    </row>
    <row r="84" spans="1:17" s="12" customFormat="1" ht="45" x14ac:dyDescent="0.25">
      <c r="A84" s="12" t="s">
        <v>156</v>
      </c>
      <c r="F84" s="20" t="str">
        <f t="shared" si="1"/>
        <v>Unknown</v>
      </c>
      <c r="G84" s="12" t="s">
        <v>286</v>
      </c>
      <c r="H84" s="12" t="s">
        <v>282</v>
      </c>
      <c r="I84" s="12" t="s">
        <v>283</v>
      </c>
      <c r="J84" s="12" t="s">
        <v>285</v>
      </c>
      <c r="K84" s="12" t="s">
        <v>304</v>
      </c>
      <c r="L84" s="12" t="s">
        <v>305</v>
      </c>
      <c r="M84" s="12" t="s">
        <v>280</v>
      </c>
      <c r="N84" s="12" t="s">
        <v>303</v>
      </c>
      <c r="O84" s="12" t="s">
        <v>302</v>
      </c>
      <c r="Q84" s="12">
        <v>1919</v>
      </c>
    </row>
    <row r="85" spans="1:17" s="12" customFormat="1" ht="45" x14ac:dyDescent="0.25">
      <c r="A85" s="12" t="s">
        <v>157</v>
      </c>
      <c r="F85" s="20" t="str">
        <f t="shared" si="1"/>
        <v>Unknown</v>
      </c>
      <c r="G85" s="12" t="s">
        <v>286</v>
      </c>
      <c r="H85" s="12" t="s">
        <v>282</v>
      </c>
      <c r="I85" s="12" t="s">
        <v>283</v>
      </c>
      <c r="J85" s="12" t="s">
        <v>285</v>
      </c>
      <c r="K85" s="12" t="s">
        <v>304</v>
      </c>
      <c r="L85" s="12" t="s">
        <v>305</v>
      </c>
      <c r="M85" s="12" t="s">
        <v>290</v>
      </c>
      <c r="N85" s="12" t="s">
        <v>303</v>
      </c>
      <c r="O85" s="12" t="s">
        <v>302</v>
      </c>
    </row>
    <row r="86" spans="1:17" s="12" customFormat="1" ht="45" x14ac:dyDescent="0.25">
      <c r="A86" s="12" t="s">
        <v>158</v>
      </c>
      <c r="F86" s="20" t="str">
        <f t="shared" si="1"/>
        <v>Unknown</v>
      </c>
      <c r="G86" s="12" t="s">
        <v>286</v>
      </c>
      <c r="H86" s="12" t="s">
        <v>282</v>
      </c>
      <c r="I86" s="12" t="s">
        <v>283</v>
      </c>
      <c r="J86" s="12" t="s">
        <v>285</v>
      </c>
      <c r="K86" s="12" t="s">
        <v>304</v>
      </c>
      <c r="L86" s="12" t="s">
        <v>305</v>
      </c>
      <c r="M86" s="12" t="s">
        <v>279</v>
      </c>
      <c r="N86" s="12" t="s">
        <v>303</v>
      </c>
      <c r="O86" s="12" t="s">
        <v>302</v>
      </c>
      <c r="Q86" s="12">
        <v>1970</v>
      </c>
    </row>
    <row r="87" spans="1:17" s="12" customFormat="1" ht="45" x14ac:dyDescent="0.25">
      <c r="A87" s="12" t="s">
        <v>159</v>
      </c>
      <c r="F87" s="20" t="str">
        <f t="shared" si="1"/>
        <v>Non-lead</v>
      </c>
      <c r="G87" s="12" t="s">
        <v>286</v>
      </c>
      <c r="H87" s="12" t="s">
        <v>286</v>
      </c>
      <c r="I87" s="12" t="s">
        <v>295</v>
      </c>
      <c r="J87" s="12" t="s">
        <v>285</v>
      </c>
      <c r="K87" s="12" t="s">
        <v>304</v>
      </c>
      <c r="L87" s="12" t="s">
        <v>305</v>
      </c>
      <c r="M87" s="12" t="s">
        <v>290</v>
      </c>
      <c r="N87" s="12" t="s">
        <v>303</v>
      </c>
      <c r="O87" s="12" t="s">
        <v>302</v>
      </c>
    </row>
    <row r="88" spans="1:17" s="12" customFormat="1" ht="45" x14ac:dyDescent="0.25">
      <c r="A88" s="12" t="s">
        <v>160</v>
      </c>
      <c r="F88" s="20" t="str">
        <f t="shared" si="1"/>
        <v>Unknown</v>
      </c>
      <c r="G88" s="12" t="s">
        <v>286</v>
      </c>
      <c r="H88" s="12" t="s">
        <v>282</v>
      </c>
      <c r="I88" s="12" t="s">
        <v>283</v>
      </c>
      <c r="J88" s="12" t="s">
        <v>285</v>
      </c>
      <c r="K88" s="12" t="s">
        <v>304</v>
      </c>
      <c r="L88" s="12" t="s">
        <v>305</v>
      </c>
      <c r="M88" s="12" t="s">
        <v>290</v>
      </c>
      <c r="N88" s="12" t="s">
        <v>303</v>
      </c>
      <c r="O88" s="12" t="s">
        <v>302</v>
      </c>
    </row>
    <row r="89" spans="1:17" s="12" customFormat="1" ht="30" x14ac:dyDescent="0.25">
      <c r="A89" s="12" t="s">
        <v>161</v>
      </c>
      <c r="F89" s="20" t="str">
        <f t="shared" si="1"/>
        <v>Unknown</v>
      </c>
      <c r="G89" s="12" t="s">
        <v>286</v>
      </c>
      <c r="H89" s="12" t="s">
        <v>282</v>
      </c>
      <c r="I89" s="12" t="s">
        <v>283</v>
      </c>
      <c r="J89" s="12" t="s">
        <v>285</v>
      </c>
      <c r="K89" s="12" t="s">
        <v>304</v>
      </c>
      <c r="L89" s="12" t="s">
        <v>305</v>
      </c>
      <c r="M89" s="12" t="s">
        <v>290</v>
      </c>
      <c r="N89" s="12" t="s">
        <v>303</v>
      </c>
      <c r="O89" s="12" t="s">
        <v>302</v>
      </c>
    </row>
    <row r="90" spans="1:17" s="12" customFormat="1" ht="30" x14ac:dyDescent="0.25">
      <c r="A90" s="12" t="s">
        <v>161</v>
      </c>
      <c r="F90" s="20" t="str">
        <f t="shared" si="1"/>
        <v>Unknown</v>
      </c>
      <c r="G90" s="12" t="s">
        <v>286</v>
      </c>
      <c r="H90" s="12" t="s">
        <v>282</v>
      </c>
      <c r="I90" s="12" t="s">
        <v>283</v>
      </c>
      <c r="J90" s="12" t="s">
        <v>285</v>
      </c>
      <c r="K90" s="12" t="s">
        <v>304</v>
      </c>
      <c r="L90" s="12" t="s">
        <v>305</v>
      </c>
      <c r="M90" s="12" t="s">
        <v>290</v>
      </c>
      <c r="N90" s="12" t="s">
        <v>303</v>
      </c>
      <c r="O90" s="12" t="s">
        <v>302</v>
      </c>
    </row>
    <row r="91" spans="1:17" s="12" customFormat="1" ht="60" x14ac:dyDescent="0.25">
      <c r="A91" s="12" t="s">
        <v>162</v>
      </c>
      <c r="F91" s="20" t="str">
        <f t="shared" si="1"/>
        <v>Unknown</v>
      </c>
      <c r="G91" s="12" t="s">
        <v>286</v>
      </c>
      <c r="H91" s="12" t="s">
        <v>282</v>
      </c>
      <c r="I91" s="12" t="s">
        <v>283</v>
      </c>
      <c r="J91" s="12" t="s">
        <v>285</v>
      </c>
      <c r="K91" s="12" t="s">
        <v>304</v>
      </c>
      <c r="L91" s="12" t="s">
        <v>305</v>
      </c>
      <c r="M91" s="12" t="s">
        <v>290</v>
      </c>
      <c r="N91" s="12" t="s">
        <v>303</v>
      </c>
      <c r="O91" s="12" t="s">
        <v>302</v>
      </c>
    </row>
    <row r="92" spans="1:17" s="12" customFormat="1" ht="45" x14ac:dyDescent="0.25">
      <c r="A92" s="12" t="s">
        <v>163</v>
      </c>
      <c r="F92" s="20" t="str">
        <f t="shared" si="1"/>
        <v>Unknown</v>
      </c>
      <c r="G92" s="12" t="s">
        <v>286</v>
      </c>
      <c r="H92" s="12" t="s">
        <v>282</v>
      </c>
      <c r="I92" s="12" t="s">
        <v>283</v>
      </c>
      <c r="J92" s="12" t="s">
        <v>285</v>
      </c>
      <c r="K92" s="12" t="s">
        <v>304</v>
      </c>
      <c r="L92" s="12" t="s">
        <v>305</v>
      </c>
      <c r="M92" s="12" t="s">
        <v>290</v>
      </c>
      <c r="N92" s="12" t="s">
        <v>303</v>
      </c>
      <c r="O92" s="12" t="s">
        <v>302</v>
      </c>
    </row>
    <row r="93" spans="1:17" s="12" customFormat="1" ht="60" x14ac:dyDescent="0.25">
      <c r="A93" s="12" t="s">
        <v>164</v>
      </c>
      <c r="F93" s="20" t="str">
        <f t="shared" si="1"/>
        <v>Unknown</v>
      </c>
      <c r="G93" s="12" t="s">
        <v>286</v>
      </c>
      <c r="H93" s="12" t="s">
        <v>282</v>
      </c>
      <c r="I93" s="12" t="s">
        <v>283</v>
      </c>
      <c r="J93" s="12" t="s">
        <v>285</v>
      </c>
      <c r="K93" s="12" t="s">
        <v>304</v>
      </c>
      <c r="L93" s="12" t="s">
        <v>305</v>
      </c>
      <c r="M93" s="12" t="s">
        <v>290</v>
      </c>
      <c r="N93" s="12" t="s">
        <v>303</v>
      </c>
      <c r="O93" s="12" t="s">
        <v>302</v>
      </c>
    </row>
    <row r="94" spans="1:17" s="12" customFormat="1" ht="45" x14ac:dyDescent="0.25">
      <c r="A94" s="12" t="s">
        <v>163</v>
      </c>
      <c r="F94" s="20" t="str">
        <f t="shared" si="1"/>
        <v>Unknown</v>
      </c>
      <c r="G94" s="12" t="s">
        <v>286</v>
      </c>
      <c r="H94" s="12" t="s">
        <v>282</v>
      </c>
      <c r="I94" s="12" t="s">
        <v>283</v>
      </c>
      <c r="J94" s="12" t="s">
        <v>285</v>
      </c>
      <c r="K94" s="12" t="s">
        <v>304</v>
      </c>
      <c r="L94" s="12" t="s">
        <v>305</v>
      </c>
      <c r="M94" s="12" t="s">
        <v>290</v>
      </c>
      <c r="N94" s="12" t="s">
        <v>303</v>
      </c>
      <c r="O94" s="12" t="s">
        <v>302</v>
      </c>
      <c r="Q94" s="12" t="s">
        <v>273</v>
      </c>
    </row>
    <row r="95" spans="1:17" s="12" customFormat="1" ht="45" x14ac:dyDescent="0.25">
      <c r="A95" s="12" t="s">
        <v>165</v>
      </c>
      <c r="F95" s="20" t="str">
        <f t="shared" si="1"/>
        <v>Unknown</v>
      </c>
      <c r="G95" s="12" t="s">
        <v>286</v>
      </c>
      <c r="H95" s="12" t="s">
        <v>282</v>
      </c>
      <c r="I95" s="12" t="s">
        <v>283</v>
      </c>
      <c r="J95" s="12" t="s">
        <v>285</v>
      </c>
      <c r="K95" s="12" t="s">
        <v>304</v>
      </c>
      <c r="L95" s="12" t="s">
        <v>305</v>
      </c>
      <c r="M95" s="12" t="s">
        <v>290</v>
      </c>
      <c r="N95" s="12" t="s">
        <v>303</v>
      </c>
      <c r="O95" s="12" t="s">
        <v>302</v>
      </c>
      <c r="Q95" s="12" t="s">
        <v>273</v>
      </c>
    </row>
    <row r="96" spans="1:17" s="12" customFormat="1" ht="60" x14ac:dyDescent="0.25">
      <c r="A96" s="12" t="s">
        <v>166</v>
      </c>
      <c r="F96" s="20" t="str">
        <f t="shared" si="1"/>
        <v>Non-lead</v>
      </c>
      <c r="G96" s="12" t="s">
        <v>286</v>
      </c>
      <c r="H96" s="12" t="s">
        <v>278</v>
      </c>
      <c r="I96" s="12" t="s">
        <v>283</v>
      </c>
      <c r="J96" s="12" t="s">
        <v>285</v>
      </c>
      <c r="K96" s="12" t="s">
        <v>304</v>
      </c>
      <c r="L96" s="12" t="s">
        <v>305</v>
      </c>
      <c r="M96" s="12" t="s">
        <v>279</v>
      </c>
      <c r="N96" s="12" t="s">
        <v>303</v>
      </c>
      <c r="O96" s="12" t="s">
        <v>291</v>
      </c>
      <c r="Q96" s="12">
        <v>2009</v>
      </c>
    </row>
    <row r="97" spans="1:17" s="12" customFormat="1" ht="45" x14ac:dyDescent="0.25">
      <c r="A97" s="12" t="s">
        <v>163</v>
      </c>
      <c r="F97" s="20" t="str">
        <f t="shared" si="1"/>
        <v>Unknown</v>
      </c>
      <c r="G97" s="12" t="s">
        <v>286</v>
      </c>
      <c r="H97" s="12" t="s">
        <v>282</v>
      </c>
      <c r="I97" s="12" t="s">
        <v>283</v>
      </c>
      <c r="J97" s="12" t="s">
        <v>285</v>
      </c>
      <c r="K97" s="12" t="s">
        <v>304</v>
      </c>
      <c r="L97" s="12" t="s">
        <v>305</v>
      </c>
      <c r="M97" s="12" t="s">
        <v>290</v>
      </c>
      <c r="N97" s="12" t="s">
        <v>303</v>
      </c>
      <c r="O97" s="12" t="s">
        <v>302</v>
      </c>
      <c r="Q97" s="12" t="s">
        <v>273</v>
      </c>
    </row>
    <row r="98" spans="1:17" s="12" customFormat="1" ht="45" x14ac:dyDescent="0.25">
      <c r="A98" s="12" t="s">
        <v>163</v>
      </c>
      <c r="F98" s="20" t="str">
        <f t="shared" si="1"/>
        <v>Unknown</v>
      </c>
      <c r="G98" s="12" t="s">
        <v>286</v>
      </c>
      <c r="H98" s="12" t="s">
        <v>282</v>
      </c>
      <c r="I98" s="12" t="s">
        <v>283</v>
      </c>
      <c r="J98" s="12" t="s">
        <v>285</v>
      </c>
      <c r="K98" s="12" t="s">
        <v>304</v>
      </c>
      <c r="L98" s="12" t="s">
        <v>305</v>
      </c>
      <c r="M98" s="12" t="s">
        <v>290</v>
      </c>
      <c r="N98" s="12" t="s">
        <v>303</v>
      </c>
      <c r="O98" s="12" t="s">
        <v>302</v>
      </c>
      <c r="Q98" s="12" t="s">
        <v>273</v>
      </c>
    </row>
    <row r="99" spans="1:17" s="12" customFormat="1" ht="45" x14ac:dyDescent="0.25">
      <c r="A99" s="12" t="s">
        <v>163</v>
      </c>
      <c r="F99" s="20" t="str">
        <f t="shared" si="1"/>
        <v>Unknown</v>
      </c>
      <c r="G99" s="12" t="s">
        <v>286</v>
      </c>
      <c r="H99" s="12" t="s">
        <v>282</v>
      </c>
      <c r="I99" s="12" t="s">
        <v>283</v>
      </c>
      <c r="J99" s="12" t="s">
        <v>285</v>
      </c>
      <c r="K99" s="12" t="s">
        <v>304</v>
      </c>
      <c r="L99" s="12" t="s">
        <v>305</v>
      </c>
      <c r="M99" s="12" t="s">
        <v>290</v>
      </c>
      <c r="N99" s="12" t="s">
        <v>303</v>
      </c>
      <c r="O99" s="12" t="s">
        <v>302</v>
      </c>
      <c r="Q99" s="12" t="s">
        <v>273</v>
      </c>
    </row>
    <row r="100" spans="1:17" s="12" customFormat="1" ht="45" x14ac:dyDescent="0.25">
      <c r="A100" s="12" t="s">
        <v>163</v>
      </c>
      <c r="F100" s="20" t="str">
        <f t="shared" si="1"/>
        <v>Unknown</v>
      </c>
      <c r="G100" s="12" t="s">
        <v>286</v>
      </c>
      <c r="H100" s="12" t="s">
        <v>282</v>
      </c>
      <c r="I100" s="12" t="s">
        <v>283</v>
      </c>
      <c r="J100" s="12" t="s">
        <v>285</v>
      </c>
      <c r="K100" s="12" t="s">
        <v>304</v>
      </c>
      <c r="L100" s="12" t="s">
        <v>305</v>
      </c>
      <c r="M100" s="12" t="s">
        <v>290</v>
      </c>
      <c r="N100" s="12" t="s">
        <v>303</v>
      </c>
      <c r="O100" s="12" t="s">
        <v>302</v>
      </c>
      <c r="Q100" s="12" t="s">
        <v>273</v>
      </c>
    </row>
    <row r="101" spans="1:17" s="12" customFormat="1" ht="60" x14ac:dyDescent="0.25">
      <c r="A101" s="12" t="s">
        <v>167</v>
      </c>
      <c r="F101" s="20" t="str">
        <f t="shared" si="1"/>
        <v>Unknown</v>
      </c>
      <c r="G101" s="12" t="s">
        <v>286</v>
      </c>
      <c r="H101" s="12" t="s">
        <v>282</v>
      </c>
      <c r="I101" s="12" t="s">
        <v>283</v>
      </c>
      <c r="J101" s="12" t="s">
        <v>285</v>
      </c>
      <c r="K101" s="12" t="s">
        <v>304</v>
      </c>
      <c r="L101" s="12" t="s">
        <v>305</v>
      </c>
      <c r="M101" s="12" t="s">
        <v>290</v>
      </c>
      <c r="N101" s="12" t="s">
        <v>303</v>
      </c>
      <c r="O101" s="12" t="s">
        <v>302</v>
      </c>
    </row>
    <row r="102" spans="1:17" s="12" customFormat="1" ht="45" x14ac:dyDescent="0.25">
      <c r="A102" s="12" t="s">
        <v>168</v>
      </c>
      <c r="F102" s="20" t="str">
        <f t="shared" si="1"/>
        <v>Non-lead</v>
      </c>
      <c r="G102" s="12" t="s">
        <v>286</v>
      </c>
      <c r="H102" s="12" t="s">
        <v>289</v>
      </c>
      <c r="I102" s="12" t="s">
        <v>295</v>
      </c>
      <c r="J102" s="12" t="s">
        <v>285</v>
      </c>
      <c r="K102" s="12" t="s">
        <v>304</v>
      </c>
      <c r="L102" s="12" t="s">
        <v>305</v>
      </c>
      <c r="M102" s="12" t="s">
        <v>290</v>
      </c>
      <c r="N102" s="12" t="s">
        <v>303</v>
      </c>
      <c r="O102" s="12" t="s">
        <v>302</v>
      </c>
    </row>
    <row r="103" spans="1:17" s="12" customFormat="1" ht="45" x14ac:dyDescent="0.25">
      <c r="A103" s="12" t="s">
        <v>169</v>
      </c>
      <c r="F103" s="20" t="str">
        <f t="shared" si="1"/>
        <v>Non-lead</v>
      </c>
      <c r="G103" s="12" t="s">
        <v>286</v>
      </c>
      <c r="H103" s="12" t="s">
        <v>289</v>
      </c>
      <c r="I103" s="12" t="s">
        <v>295</v>
      </c>
      <c r="J103" s="12" t="s">
        <v>285</v>
      </c>
      <c r="K103" s="12" t="s">
        <v>304</v>
      </c>
      <c r="L103" s="12" t="s">
        <v>305</v>
      </c>
      <c r="M103" s="12" t="s">
        <v>290</v>
      </c>
      <c r="N103" s="12" t="s">
        <v>303</v>
      </c>
      <c r="O103" s="12" t="s">
        <v>302</v>
      </c>
    </row>
    <row r="104" spans="1:17" s="12" customFormat="1" ht="45" x14ac:dyDescent="0.25">
      <c r="A104" s="12" t="s">
        <v>170</v>
      </c>
      <c r="F104" s="20" t="str">
        <f t="shared" si="1"/>
        <v>Unknown</v>
      </c>
      <c r="G104" s="12" t="s">
        <v>286</v>
      </c>
      <c r="H104" s="12" t="s">
        <v>282</v>
      </c>
      <c r="I104" s="12" t="s">
        <v>283</v>
      </c>
      <c r="J104" s="12" t="s">
        <v>285</v>
      </c>
      <c r="K104" s="12" t="s">
        <v>304</v>
      </c>
      <c r="L104" s="12" t="s">
        <v>305</v>
      </c>
      <c r="M104" s="12" t="s">
        <v>290</v>
      </c>
      <c r="N104" s="12" t="s">
        <v>303</v>
      </c>
      <c r="O104" s="12" t="s">
        <v>302</v>
      </c>
    </row>
    <row r="105" spans="1:17" s="12" customFormat="1" ht="45" x14ac:dyDescent="0.25">
      <c r="A105" s="12" t="s">
        <v>171</v>
      </c>
      <c r="F105" s="20" t="str">
        <f t="shared" si="1"/>
        <v>Unknown</v>
      </c>
      <c r="G105" s="12" t="s">
        <v>286</v>
      </c>
      <c r="H105" s="12" t="s">
        <v>282</v>
      </c>
      <c r="I105" s="12" t="s">
        <v>283</v>
      </c>
      <c r="J105" s="12" t="s">
        <v>285</v>
      </c>
      <c r="K105" s="12" t="s">
        <v>304</v>
      </c>
      <c r="L105" s="12" t="s">
        <v>305</v>
      </c>
      <c r="M105" s="12" t="s">
        <v>290</v>
      </c>
      <c r="N105" s="12" t="s">
        <v>303</v>
      </c>
      <c r="O105" s="12" t="s">
        <v>302</v>
      </c>
    </row>
    <row r="106" spans="1:17" s="12" customFormat="1" ht="45" x14ac:dyDescent="0.25">
      <c r="A106" s="12" t="s">
        <v>172</v>
      </c>
      <c r="F106" s="20" t="str">
        <f t="shared" si="1"/>
        <v>Non-lead</v>
      </c>
      <c r="G106" s="12" t="s">
        <v>286</v>
      </c>
      <c r="H106" s="12" t="s">
        <v>286</v>
      </c>
      <c r="I106" s="12" t="s">
        <v>295</v>
      </c>
      <c r="J106" s="12" t="s">
        <v>285</v>
      </c>
      <c r="K106" s="12" t="s">
        <v>304</v>
      </c>
      <c r="L106" s="12" t="s">
        <v>305</v>
      </c>
      <c r="M106" s="12" t="s">
        <v>290</v>
      </c>
      <c r="N106" s="12" t="s">
        <v>303</v>
      </c>
      <c r="O106" s="12" t="s">
        <v>302</v>
      </c>
    </row>
    <row r="107" spans="1:17" s="12" customFormat="1" ht="45" x14ac:dyDescent="0.25">
      <c r="A107" s="12" t="s">
        <v>173</v>
      </c>
      <c r="F107" s="20" t="str">
        <f t="shared" si="1"/>
        <v>Unknown</v>
      </c>
      <c r="G107" s="12" t="s">
        <v>286</v>
      </c>
      <c r="H107" s="12" t="s">
        <v>282</v>
      </c>
      <c r="I107" s="12" t="s">
        <v>283</v>
      </c>
      <c r="J107" s="12" t="s">
        <v>285</v>
      </c>
      <c r="K107" s="12" t="s">
        <v>304</v>
      </c>
      <c r="L107" s="12" t="s">
        <v>305</v>
      </c>
      <c r="M107" s="12" t="s">
        <v>290</v>
      </c>
      <c r="N107" s="12" t="s">
        <v>303</v>
      </c>
      <c r="O107" s="12" t="s">
        <v>302</v>
      </c>
    </row>
    <row r="108" spans="1:17" s="12" customFormat="1" ht="45" x14ac:dyDescent="0.25">
      <c r="A108" s="12" t="s">
        <v>174</v>
      </c>
      <c r="F108" s="20" t="str">
        <f t="shared" si="1"/>
        <v>Unknown</v>
      </c>
      <c r="G108" s="12" t="s">
        <v>286</v>
      </c>
      <c r="H108" s="12" t="s">
        <v>282</v>
      </c>
      <c r="I108" s="12" t="s">
        <v>283</v>
      </c>
      <c r="J108" s="12" t="s">
        <v>285</v>
      </c>
      <c r="K108" s="12" t="s">
        <v>304</v>
      </c>
      <c r="L108" s="12" t="s">
        <v>305</v>
      </c>
      <c r="M108" s="12" t="s">
        <v>279</v>
      </c>
      <c r="N108" s="12" t="s">
        <v>303</v>
      </c>
      <c r="O108" s="12" t="s">
        <v>302</v>
      </c>
      <c r="Q108" s="12">
        <v>1910</v>
      </c>
    </row>
    <row r="109" spans="1:17" s="12" customFormat="1" ht="45" x14ac:dyDescent="0.25">
      <c r="A109" s="12" t="s">
        <v>175</v>
      </c>
      <c r="F109" s="20" t="str">
        <f t="shared" si="1"/>
        <v>Unknown</v>
      </c>
      <c r="G109" s="12" t="s">
        <v>286</v>
      </c>
      <c r="H109" s="12" t="s">
        <v>282</v>
      </c>
      <c r="I109" s="12" t="s">
        <v>283</v>
      </c>
      <c r="J109" s="12" t="s">
        <v>285</v>
      </c>
      <c r="K109" s="12" t="s">
        <v>304</v>
      </c>
      <c r="L109" s="12" t="s">
        <v>305</v>
      </c>
      <c r="M109" s="12" t="s">
        <v>279</v>
      </c>
      <c r="N109" s="12" t="s">
        <v>303</v>
      </c>
      <c r="O109" s="12" t="s">
        <v>302</v>
      </c>
      <c r="Q109" s="12">
        <v>1900</v>
      </c>
    </row>
    <row r="110" spans="1:17" s="12" customFormat="1" ht="45" x14ac:dyDescent="0.25">
      <c r="A110" s="12" t="s">
        <v>176</v>
      </c>
      <c r="F110" s="20" t="str">
        <f t="shared" si="1"/>
        <v>Non-lead</v>
      </c>
      <c r="G110" s="12" t="s">
        <v>286</v>
      </c>
      <c r="H110" s="12" t="s">
        <v>286</v>
      </c>
      <c r="I110" s="12" t="s">
        <v>283</v>
      </c>
      <c r="J110" s="12" t="s">
        <v>285</v>
      </c>
      <c r="K110" s="12" t="s">
        <v>304</v>
      </c>
      <c r="L110" s="12" t="s">
        <v>305</v>
      </c>
      <c r="M110" s="12" t="s">
        <v>279</v>
      </c>
      <c r="N110" s="12" t="s">
        <v>303</v>
      </c>
      <c r="O110" s="12" t="s">
        <v>302</v>
      </c>
      <c r="Q110" s="12">
        <v>2020</v>
      </c>
    </row>
    <row r="111" spans="1:17" s="12" customFormat="1" ht="45" x14ac:dyDescent="0.25">
      <c r="A111" s="12" t="s">
        <v>177</v>
      </c>
      <c r="F111" s="20" t="str">
        <f t="shared" si="1"/>
        <v>Unknown</v>
      </c>
      <c r="G111" s="12" t="s">
        <v>286</v>
      </c>
      <c r="H111" s="12" t="s">
        <v>282</v>
      </c>
      <c r="I111" s="12" t="s">
        <v>283</v>
      </c>
      <c r="J111" s="12" t="s">
        <v>285</v>
      </c>
      <c r="K111" s="12" t="s">
        <v>304</v>
      </c>
      <c r="L111" s="12" t="s">
        <v>305</v>
      </c>
      <c r="M111" s="12" t="s">
        <v>279</v>
      </c>
      <c r="N111" s="12" t="s">
        <v>303</v>
      </c>
      <c r="O111" s="12" t="s">
        <v>302</v>
      </c>
      <c r="Q111" s="12">
        <v>1896</v>
      </c>
    </row>
    <row r="112" spans="1:17" s="12" customFormat="1" ht="45" x14ac:dyDescent="0.25">
      <c r="A112" s="12" t="s">
        <v>177</v>
      </c>
      <c r="F112" s="20" t="str">
        <f t="shared" si="1"/>
        <v>Unknown</v>
      </c>
      <c r="G112" s="12" t="s">
        <v>286</v>
      </c>
      <c r="H112" s="12" t="s">
        <v>282</v>
      </c>
      <c r="I112" s="12" t="s">
        <v>283</v>
      </c>
      <c r="J112" s="12" t="s">
        <v>285</v>
      </c>
      <c r="K112" s="12" t="s">
        <v>304</v>
      </c>
      <c r="L112" s="12" t="s">
        <v>305</v>
      </c>
      <c r="M112" s="12" t="s">
        <v>279</v>
      </c>
      <c r="N112" s="12" t="s">
        <v>303</v>
      </c>
      <c r="O112" s="12" t="s">
        <v>302</v>
      </c>
      <c r="Q112" s="12" t="s">
        <v>274</v>
      </c>
    </row>
    <row r="113" spans="1:17" s="12" customFormat="1" ht="45" x14ac:dyDescent="0.25">
      <c r="A113" s="12" t="s">
        <v>178</v>
      </c>
      <c r="F113" s="20" t="str">
        <f t="shared" si="1"/>
        <v>Unknown</v>
      </c>
      <c r="G113" s="12" t="s">
        <v>286</v>
      </c>
      <c r="H113" s="12" t="s">
        <v>282</v>
      </c>
      <c r="I113" s="12" t="s">
        <v>283</v>
      </c>
      <c r="J113" s="12" t="s">
        <v>285</v>
      </c>
      <c r="K113" s="12" t="s">
        <v>304</v>
      </c>
      <c r="L113" s="12" t="s">
        <v>305</v>
      </c>
      <c r="M113" s="12" t="s">
        <v>279</v>
      </c>
      <c r="N113" s="12" t="s">
        <v>303</v>
      </c>
      <c r="O113" s="12" t="s">
        <v>302</v>
      </c>
    </row>
    <row r="114" spans="1:17" s="12" customFormat="1" ht="45" x14ac:dyDescent="0.25">
      <c r="A114" s="12" t="s">
        <v>179</v>
      </c>
      <c r="F114" s="20" t="str">
        <f t="shared" si="1"/>
        <v>Unknown</v>
      </c>
      <c r="G114" s="12" t="s">
        <v>286</v>
      </c>
      <c r="H114" s="12" t="s">
        <v>282</v>
      </c>
      <c r="I114" s="12" t="s">
        <v>283</v>
      </c>
      <c r="J114" s="12" t="s">
        <v>285</v>
      </c>
      <c r="K114" s="12" t="s">
        <v>304</v>
      </c>
      <c r="L114" s="12" t="s">
        <v>305</v>
      </c>
      <c r="M114" s="12" t="s">
        <v>279</v>
      </c>
      <c r="N114" s="12" t="s">
        <v>303</v>
      </c>
      <c r="O114" s="12" t="s">
        <v>302</v>
      </c>
      <c r="Q114" s="12">
        <v>1920</v>
      </c>
    </row>
    <row r="115" spans="1:17" s="12" customFormat="1" ht="45" x14ac:dyDescent="0.25">
      <c r="A115" s="12" t="s">
        <v>180</v>
      </c>
      <c r="F115" s="20" t="str">
        <f t="shared" si="1"/>
        <v>Unknown</v>
      </c>
      <c r="G115" s="12" t="s">
        <v>286</v>
      </c>
      <c r="H115" s="12" t="s">
        <v>282</v>
      </c>
      <c r="I115" s="12" t="s">
        <v>283</v>
      </c>
      <c r="J115" s="12" t="s">
        <v>285</v>
      </c>
      <c r="K115" s="12" t="s">
        <v>304</v>
      </c>
      <c r="L115" s="12" t="s">
        <v>305</v>
      </c>
      <c r="M115" s="12" t="s">
        <v>279</v>
      </c>
      <c r="N115" s="12" t="s">
        <v>303</v>
      </c>
      <c r="O115" s="12" t="s">
        <v>302</v>
      </c>
      <c r="Q115" s="12">
        <v>1880</v>
      </c>
    </row>
    <row r="116" spans="1:17" s="12" customFormat="1" ht="45" x14ac:dyDescent="0.25">
      <c r="A116" s="12" t="s">
        <v>181</v>
      </c>
      <c r="F116" s="20" t="str">
        <f t="shared" si="1"/>
        <v>Unknown</v>
      </c>
      <c r="G116" s="12" t="s">
        <v>286</v>
      </c>
      <c r="H116" s="12" t="s">
        <v>282</v>
      </c>
      <c r="I116" s="12" t="s">
        <v>283</v>
      </c>
      <c r="J116" s="12" t="s">
        <v>285</v>
      </c>
      <c r="K116" s="12" t="s">
        <v>304</v>
      </c>
      <c r="L116" s="12" t="s">
        <v>305</v>
      </c>
      <c r="M116" s="12" t="s">
        <v>290</v>
      </c>
      <c r="N116" s="12" t="s">
        <v>303</v>
      </c>
      <c r="O116" s="12" t="s">
        <v>302</v>
      </c>
    </row>
    <row r="117" spans="1:17" s="12" customFormat="1" ht="45" x14ac:dyDescent="0.25">
      <c r="A117" s="12" t="s">
        <v>182</v>
      </c>
      <c r="F117" s="20" t="str">
        <f t="shared" si="1"/>
        <v>Unknown</v>
      </c>
      <c r="G117" s="12" t="s">
        <v>286</v>
      </c>
      <c r="H117" s="12" t="s">
        <v>282</v>
      </c>
      <c r="I117" s="12" t="s">
        <v>283</v>
      </c>
      <c r="J117" s="12" t="s">
        <v>285</v>
      </c>
      <c r="K117" s="12" t="s">
        <v>304</v>
      </c>
      <c r="L117" s="12" t="s">
        <v>305</v>
      </c>
      <c r="M117" s="12" t="s">
        <v>290</v>
      </c>
      <c r="N117" s="12" t="s">
        <v>303</v>
      </c>
      <c r="O117" s="12" t="s">
        <v>302</v>
      </c>
    </row>
    <row r="118" spans="1:17" s="12" customFormat="1" ht="45" x14ac:dyDescent="0.25">
      <c r="A118" s="12" t="s">
        <v>183</v>
      </c>
      <c r="F118" s="20" t="str">
        <f t="shared" si="1"/>
        <v>Non-lead</v>
      </c>
      <c r="G118" s="12" t="s">
        <v>286</v>
      </c>
      <c r="H118" s="12" t="s">
        <v>278</v>
      </c>
      <c r="I118" s="12" t="s">
        <v>283</v>
      </c>
      <c r="J118" s="12" t="s">
        <v>285</v>
      </c>
      <c r="K118" s="12" t="s">
        <v>304</v>
      </c>
      <c r="L118" s="12" t="s">
        <v>305</v>
      </c>
      <c r="M118" s="12" t="s">
        <v>279</v>
      </c>
      <c r="N118" s="12" t="s">
        <v>303</v>
      </c>
      <c r="O118" s="12" t="s">
        <v>291</v>
      </c>
      <c r="Q118" s="12">
        <v>2019</v>
      </c>
    </row>
    <row r="119" spans="1:17" s="12" customFormat="1" ht="45" x14ac:dyDescent="0.25">
      <c r="A119" s="12" t="s">
        <v>184</v>
      </c>
      <c r="F119" s="20" t="str">
        <f t="shared" si="1"/>
        <v>Unknown</v>
      </c>
      <c r="G119" s="12" t="s">
        <v>286</v>
      </c>
      <c r="H119" s="12" t="s">
        <v>282</v>
      </c>
      <c r="I119" s="12" t="s">
        <v>283</v>
      </c>
      <c r="J119" s="12" t="s">
        <v>285</v>
      </c>
      <c r="K119" s="12" t="s">
        <v>304</v>
      </c>
      <c r="L119" s="12" t="s">
        <v>305</v>
      </c>
      <c r="M119" s="12" t="s">
        <v>279</v>
      </c>
      <c r="N119" s="12" t="s">
        <v>303</v>
      </c>
      <c r="O119" s="12" t="s">
        <v>302</v>
      </c>
    </row>
    <row r="120" spans="1:17" s="12" customFormat="1" ht="45" x14ac:dyDescent="0.25">
      <c r="A120" s="12" t="s">
        <v>185</v>
      </c>
      <c r="F120" s="20" t="str">
        <f t="shared" si="1"/>
        <v>Non-lead</v>
      </c>
      <c r="G120" s="12" t="s">
        <v>286</v>
      </c>
      <c r="H120" s="12" t="s">
        <v>289</v>
      </c>
      <c r="I120" s="12" t="s">
        <v>283</v>
      </c>
      <c r="J120" s="12" t="s">
        <v>285</v>
      </c>
      <c r="K120" s="12" t="s">
        <v>304</v>
      </c>
      <c r="L120" s="12" t="s">
        <v>305</v>
      </c>
      <c r="M120" s="12" t="s">
        <v>279</v>
      </c>
      <c r="N120" s="12" t="s">
        <v>303</v>
      </c>
      <c r="O120" s="12" t="s">
        <v>302</v>
      </c>
    </row>
    <row r="121" spans="1:17" s="12" customFormat="1" ht="45" x14ac:dyDescent="0.25">
      <c r="A121" s="12" t="s">
        <v>186</v>
      </c>
      <c r="F121" s="20" t="str">
        <f t="shared" si="1"/>
        <v>Unknown</v>
      </c>
      <c r="G121" s="12" t="s">
        <v>286</v>
      </c>
      <c r="H121" s="12" t="s">
        <v>282</v>
      </c>
      <c r="I121" s="12" t="s">
        <v>283</v>
      </c>
      <c r="J121" s="12" t="s">
        <v>285</v>
      </c>
      <c r="K121" s="12" t="s">
        <v>304</v>
      </c>
      <c r="L121" s="12" t="s">
        <v>305</v>
      </c>
      <c r="M121" s="12" t="s">
        <v>279</v>
      </c>
      <c r="N121" s="12" t="s">
        <v>303</v>
      </c>
      <c r="O121" s="12" t="s">
        <v>302</v>
      </c>
    </row>
    <row r="122" spans="1:17" s="12" customFormat="1" ht="45" x14ac:dyDescent="0.25">
      <c r="A122" s="12" t="s">
        <v>187</v>
      </c>
      <c r="F122" s="20" t="str">
        <f t="shared" si="1"/>
        <v>Unknown</v>
      </c>
      <c r="G122" s="12" t="s">
        <v>286</v>
      </c>
      <c r="H122" s="12" t="s">
        <v>282</v>
      </c>
      <c r="I122" s="12" t="s">
        <v>283</v>
      </c>
      <c r="J122" s="12" t="s">
        <v>285</v>
      </c>
      <c r="K122" s="12" t="s">
        <v>304</v>
      </c>
      <c r="L122" s="12" t="s">
        <v>305</v>
      </c>
      <c r="M122" s="12" t="s">
        <v>279</v>
      </c>
      <c r="N122" s="12" t="s">
        <v>303</v>
      </c>
      <c r="O122" s="12" t="s">
        <v>302</v>
      </c>
    </row>
    <row r="123" spans="1:17" s="12" customFormat="1" ht="45" x14ac:dyDescent="0.25">
      <c r="A123" s="12" t="s">
        <v>188</v>
      </c>
      <c r="F123" s="20" t="str">
        <f t="shared" si="1"/>
        <v>Unknown</v>
      </c>
      <c r="G123" s="12" t="s">
        <v>286</v>
      </c>
      <c r="H123" s="12" t="s">
        <v>282</v>
      </c>
      <c r="I123" s="12" t="s">
        <v>283</v>
      </c>
      <c r="J123" s="12" t="s">
        <v>285</v>
      </c>
      <c r="K123" s="12" t="s">
        <v>304</v>
      </c>
      <c r="L123" s="12" t="s">
        <v>305</v>
      </c>
      <c r="M123" s="12" t="s">
        <v>279</v>
      </c>
      <c r="N123" s="12" t="s">
        <v>303</v>
      </c>
      <c r="O123" s="12" t="s">
        <v>302</v>
      </c>
      <c r="Q123" s="12">
        <v>1972</v>
      </c>
    </row>
    <row r="124" spans="1:17" s="12" customFormat="1" ht="60" x14ac:dyDescent="0.25">
      <c r="A124" s="12" t="s">
        <v>189</v>
      </c>
      <c r="F124" s="20" t="str">
        <f t="shared" si="1"/>
        <v>Non-lead</v>
      </c>
      <c r="G124" s="12" t="s">
        <v>278</v>
      </c>
      <c r="H124" s="12" t="s">
        <v>278</v>
      </c>
      <c r="I124" s="12" t="s">
        <v>295</v>
      </c>
      <c r="J124" s="12" t="s">
        <v>285</v>
      </c>
      <c r="K124" s="12" t="s">
        <v>304</v>
      </c>
      <c r="L124" s="12" t="s">
        <v>305</v>
      </c>
      <c r="M124" s="12" t="s">
        <v>290</v>
      </c>
      <c r="N124" s="12" t="s">
        <v>303</v>
      </c>
      <c r="O124" s="12" t="s">
        <v>302</v>
      </c>
    </row>
    <row r="125" spans="1:17" s="12" customFormat="1" ht="45" x14ac:dyDescent="0.25">
      <c r="A125" s="12" t="s">
        <v>190</v>
      </c>
      <c r="F125" s="20" t="str">
        <f t="shared" si="1"/>
        <v>Unknown</v>
      </c>
      <c r="G125" s="12" t="s">
        <v>286</v>
      </c>
      <c r="H125" s="12" t="s">
        <v>282</v>
      </c>
      <c r="I125" s="12" t="s">
        <v>283</v>
      </c>
      <c r="J125" s="12" t="s">
        <v>285</v>
      </c>
      <c r="K125" s="12" t="s">
        <v>304</v>
      </c>
      <c r="L125" s="12" t="s">
        <v>305</v>
      </c>
      <c r="M125" s="12" t="s">
        <v>279</v>
      </c>
      <c r="N125" s="12" t="s">
        <v>303</v>
      </c>
      <c r="O125" s="12" t="s">
        <v>302</v>
      </c>
    </row>
    <row r="126" spans="1:17" s="12" customFormat="1" ht="45" x14ac:dyDescent="0.25">
      <c r="A126" s="12" t="s">
        <v>191</v>
      </c>
      <c r="F126" s="20" t="str">
        <f t="shared" si="1"/>
        <v>Non-lead</v>
      </c>
      <c r="G126" s="12" t="s">
        <v>286</v>
      </c>
      <c r="H126" s="12" t="s">
        <v>286</v>
      </c>
      <c r="I126" s="12" t="s">
        <v>283</v>
      </c>
      <c r="J126" s="12" t="s">
        <v>285</v>
      </c>
      <c r="K126" s="12" t="s">
        <v>304</v>
      </c>
      <c r="L126" s="12" t="s">
        <v>288</v>
      </c>
      <c r="M126" s="12" t="s">
        <v>290</v>
      </c>
      <c r="N126" s="12" t="s">
        <v>303</v>
      </c>
      <c r="O126" s="12" t="s">
        <v>291</v>
      </c>
      <c r="Q126" s="12">
        <v>1978</v>
      </c>
    </row>
    <row r="127" spans="1:17" s="12" customFormat="1" ht="45" x14ac:dyDescent="0.25">
      <c r="A127" s="12" t="s">
        <v>192</v>
      </c>
      <c r="F127" s="20" t="str">
        <f t="shared" si="1"/>
        <v>Unknown</v>
      </c>
      <c r="G127" s="12" t="s">
        <v>286</v>
      </c>
      <c r="H127" s="12" t="s">
        <v>282</v>
      </c>
      <c r="I127" s="12" t="s">
        <v>283</v>
      </c>
      <c r="J127" s="12" t="s">
        <v>285</v>
      </c>
      <c r="K127" s="12" t="s">
        <v>304</v>
      </c>
      <c r="L127" s="12" t="s">
        <v>305</v>
      </c>
      <c r="M127" s="12" t="s">
        <v>279</v>
      </c>
      <c r="N127" s="12" t="s">
        <v>303</v>
      </c>
      <c r="O127" s="12" t="s">
        <v>302</v>
      </c>
    </row>
    <row r="128" spans="1:17" s="12" customFormat="1" ht="45" x14ac:dyDescent="0.25">
      <c r="A128" s="12" t="s">
        <v>193</v>
      </c>
      <c r="F128" s="20" t="str">
        <f t="shared" si="1"/>
        <v>Unknown</v>
      </c>
      <c r="G128" s="12" t="s">
        <v>286</v>
      </c>
      <c r="H128" s="12" t="s">
        <v>282</v>
      </c>
      <c r="I128" s="12" t="s">
        <v>283</v>
      </c>
      <c r="J128" s="12" t="s">
        <v>285</v>
      </c>
      <c r="K128" s="12" t="s">
        <v>304</v>
      </c>
      <c r="L128" s="12" t="s">
        <v>305</v>
      </c>
      <c r="M128" s="12" t="s">
        <v>279</v>
      </c>
      <c r="N128" s="12" t="s">
        <v>303</v>
      </c>
      <c r="O128" s="12" t="s">
        <v>291</v>
      </c>
      <c r="Q128" s="12">
        <v>1978</v>
      </c>
    </row>
    <row r="129" spans="1:18" s="12" customFormat="1" ht="45" x14ac:dyDescent="0.25">
      <c r="A129" s="12" t="s">
        <v>194</v>
      </c>
      <c r="F129" s="20" t="str">
        <f t="shared" si="1"/>
        <v>Unknown</v>
      </c>
      <c r="G129" s="12" t="s">
        <v>286</v>
      </c>
      <c r="H129" s="12" t="s">
        <v>282</v>
      </c>
      <c r="I129" s="12" t="s">
        <v>283</v>
      </c>
      <c r="J129" s="12" t="s">
        <v>285</v>
      </c>
      <c r="K129" s="12" t="s">
        <v>304</v>
      </c>
      <c r="L129" s="12" t="s">
        <v>305</v>
      </c>
      <c r="M129" s="12" t="s">
        <v>279</v>
      </c>
      <c r="N129" s="12" t="s">
        <v>303</v>
      </c>
      <c r="O129" s="12" t="s">
        <v>302</v>
      </c>
      <c r="Q129" s="12">
        <v>1979</v>
      </c>
    </row>
    <row r="130" spans="1:18" s="12" customFormat="1" ht="60" x14ac:dyDescent="0.25">
      <c r="A130" s="12" t="s">
        <v>195</v>
      </c>
      <c r="F130" s="20" t="str">
        <f t="shared" si="1"/>
        <v>Unknown</v>
      </c>
      <c r="G130" s="12" t="s">
        <v>286</v>
      </c>
      <c r="H130" s="12" t="s">
        <v>282</v>
      </c>
      <c r="I130" s="12" t="s">
        <v>283</v>
      </c>
      <c r="J130" s="12" t="s">
        <v>285</v>
      </c>
      <c r="K130" s="12" t="s">
        <v>304</v>
      </c>
      <c r="L130" s="12" t="s">
        <v>305</v>
      </c>
      <c r="M130" s="12" t="s">
        <v>279</v>
      </c>
      <c r="N130" s="12" t="s">
        <v>303</v>
      </c>
      <c r="O130" s="12" t="s">
        <v>302</v>
      </c>
      <c r="Q130" s="12">
        <v>1978</v>
      </c>
    </row>
    <row r="131" spans="1:18" s="12" customFormat="1" ht="60" x14ac:dyDescent="0.25">
      <c r="A131" s="12" t="s">
        <v>196</v>
      </c>
      <c r="F131" s="20" t="str">
        <f t="shared" ref="F131:F194" si="2">IF(OR((G131="Lead"),(H131="Lead")),"Lead",IF(OR((G131="GRR"),(H131="GRR")),"GRR",IF(AND(OR((G131="Non-Lead"),(G131="Copper"),(G131="Galvanized"),(G131="Plastic"),(G131="Ductile Iron"),(G131="Cast Iron")),(OR((H131="Non-Lead"),(H131="Copper"),(H131="Galvanized"),(H131="Plastic"),(H131="Ductile Iron"),(H131="Cast Iron")))),"Non-lead",IF(OR(AND(OR(G131="Non-lead",G131="Copper",G131="Galvanized",G131="Plastic",G131="Ductile Iron",G131="Cast Iron",G131="Unknown"),(H131="Unknown")),(AND(OR(H131="Non-lead",H131="Copper",H131="Galvanized",H131="Plastic",H131="Ductile Iron",H131="Cast Iron"),(G131="Unknown")))),"Unknown",""))))</f>
        <v>Non-lead</v>
      </c>
      <c r="G131" s="12" t="s">
        <v>286</v>
      </c>
      <c r="H131" s="12" t="s">
        <v>278</v>
      </c>
      <c r="I131" s="12" t="s">
        <v>283</v>
      </c>
      <c r="J131" s="12" t="s">
        <v>285</v>
      </c>
      <c r="K131" s="12" t="s">
        <v>304</v>
      </c>
      <c r="L131" s="12" t="s">
        <v>305</v>
      </c>
      <c r="M131" s="12" t="s">
        <v>279</v>
      </c>
      <c r="N131" s="12" t="s">
        <v>303</v>
      </c>
      <c r="O131" s="12" t="s">
        <v>291</v>
      </c>
      <c r="Q131" s="12">
        <v>2010</v>
      </c>
    </row>
    <row r="132" spans="1:18" s="12" customFormat="1" ht="60" x14ac:dyDescent="0.25">
      <c r="A132" s="12" t="s">
        <v>197</v>
      </c>
      <c r="F132" s="20" t="str">
        <f t="shared" si="2"/>
        <v>Unknown</v>
      </c>
      <c r="G132" s="12" t="s">
        <v>286</v>
      </c>
      <c r="H132" s="12" t="s">
        <v>282</v>
      </c>
      <c r="I132" s="12" t="s">
        <v>283</v>
      </c>
      <c r="J132" s="12" t="s">
        <v>285</v>
      </c>
      <c r="K132" s="12" t="s">
        <v>304</v>
      </c>
      <c r="L132" s="12" t="s">
        <v>305</v>
      </c>
      <c r="M132" s="12" t="s">
        <v>279</v>
      </c>
      <c r="N132" s="12" t="s">
        <v>303</v>
      </c>
      <c r="O132" s="12" t="s">
        <v>302</v>
      </c>
      <c r="Q132" s="12">
        <v>1978</v>
      </c>
    </row>
    <row r="133" spans="1:18" s="12" customFormat="1" ht="60" x14ac:dyDescent="0.25">
      <c r="A133" s="12" t="s">
        <v>198</v>
      </c>
      <c r="F133" s="20" t="str">
        <f t="shared" si="2"/>
        <v>Unknown</v>
      </c>
      <c r="G133" s="12" t="s">
        <v>286</v>
      </c>
      <c r="H133" s="12" t="s">
        <v>282</v>
      </c>
      <c r="I133" s="12" t="s">
        <v>283</v>
      </c>
      <c r="J133" s="12" t="s">
        <v>285</v>
      </c>
      <c r="K133" s="12" t="s">
        <v>304</v>
      </c>
      <c r="L133" s="12" t="s">
        <v>305</v>
      </c>
      <c r="M133" s="12" t="s">
        <v>279</v>
      </c>
      <c r="N133" s="12" t="s">
        <v>303</v>
      </c>
      <c r="O133" s="12" t="s">
        <v>302</v>
      </c>
      <c r="Q133" s="12">
        <v>1975</v>
      </c>
    </row>
    <row r="134" spans="1:18" s="12" customFormat="1" ht="60" x14ac:dyDescent="0.25">
      <c r="A134" s="12" t="s">
        <v>199</v>
      </c>
      <c r="F134" s="20" t="str">
        <f t="shared" si="2"/>
        <v>Non-lead</v>
      </c>
      <c r="G134" s="12" t="s">
        <v>286</v>
      </c>
      <c r="H134" s="12" t="s">
        <v>278</v>
      </c>
      <c r="I134" s="12" t="s">
        <v>283</v>
      </c>
      <c r="J134" s="12" t="s">
        <v>285</v>
      </c>
      <c r="K134" s="12" t="s">
        <v>304</v>
      </c>
      <c r="L134" s="12" t="s">
        <v>305</v>
      </c>
      <c r="M134" s="12" t="s">
        <v>279</v>
      </c>
      <c r="N134" s="12" t="s">
        <v>303</v>
      </c>
      <c r="O134" s="12" t="s">
        <v>291</v>
      </c>
      <c r="Q134" s="12">
        <v>1991</v>
      </c>
    </row>
    <row r="135" spans="1:18" s="12" customFormat="1" ht="60" x14ac:dyDescent="0.25">
      <c r="A135" s="12" t="s">
        <v>199</v>
      </c>
      <c r="F135" s="20" t="str">
        <f t="shared" si="2"/>
        <v>Unknown</v>
      </c>
      <c r="G135" s="12" t="s">
        <v>286</v>
      </c>
      <c r="H135" s="12" t="s">
        <v>282</v>
      </c>
      <c r="I135" s="12" t="s">
        <v>283</v>
      </c>
      <c r="J135" s="12" t="s">
        <v>285</v>
      </c>
      <c r="K135" s="12" t="s">
        <v>304</v>
      </c>
      <c r="L135" s="12" t="s">
        <v>305</v>
      </c>
      <c r="M135" s="12" t="s">
        <v>279</v>
      </c>
      <c r="N135" s="12" t="s">
        <v>303</v>
      </c>
      <c r="O135" s="12" t="s">
        <v>302</v>
      </c>
      <c r="Q135" s="12" t="s">
        <v>275</v>
      </c>
    </row>
    <row r="136" spans="1:18" s="12" customFormat="1" ht="45" x14ac:dyDescent="0.25">
      <c r="A136" s="12" t="s">
        <v>200</v>
      </c>
      <c r="F136" s="20" t="str">
        <f t="shared" si="2"/>
        <v>Unknown</v>
      </c>
      <c r="G136" s="12" t="s">
        <v>286</v>
      </c>
      <c r="H136" s="12" t="s">
        <v>282</v>
      </c>
      <c r="I136" s="12" t="s">
        <v>283</v>
      </c>
      <c r="J136" s="12" t="s">
        <v>285</v>
      </c>
      <c r="K136" s="12" t="s">
        <v>304</v>
      </c>
      <c r="L136" s="12" t="s">
        <v>305</v>
      </c>
      <c r="M136" s="12" t="s">
        <v>279</v>
      </c>
      <c r="N136" s="12" t="s">
        <v>303</v>
      </c>
      <c r="O136" s="12" t="s">
        <v>302</v>
      </c>
      <c r="Q136" s="12">
        <v>1972</v>
      </c>
    </row>
    <row r="137" spans="1:18" s="12" customFormat="1" ht="60" x14ac:dyDescent="0.25">
      <c r="A137" s="12" t="s">
        <v>201</v>
      </c>
      <c r="F137" s="20" t="str">
        <f t="shared" si="2"/>
        <v>Unknown</v>
      </c>
      <c r="G137" s="12" t="s">
        <v>286</v>
      </c>
      <c r="H137" s="12" t="s">
        <v>282</v>
      </c>
      <c r="I137" s="12" t="s">
        <v>283</v>
      </c>
      <c r="J137" s="12" t="s">
        <v>285</v>
      </c>
      <c r="K137" s="12" t="s">
        <v>304</v>
      </c>
      <c r="L137" s="12" t="s">
        <v>305</v>
      </c>
      <c r="M137" s="12" t="s">
        <v>279</v>
      </c>
      <c r="N137" s="12" t="s">
        <v>303</v>
      </c>
      <c r="O137" s="12" t="s">
        <v>302</v>
      </c>
      <c r="Q137" s="12">
        <v>1971</v>
      </c>
    </row>
    <row r="138" spans="1:18" s="12" customFormat="1" ht="60" x14ac:dyDescent="0.25">
      <c r="A138" s="12" t="s">
        <v>202</v>
      </c>
      <c r="F138" s="20" t="str">
        <f t="shared" si="2"/>
        <v>Unknown</v>
      </c>
      <c r="G138" s="12" t="s">
        <v>286</v>
      </c>
      <c r="H138" s="12" t="s">
        <v>282</v>
      </c>
      <c r="I138" s="12" t="s">
        <v>283</v>
      </c>
      <c r="J138" s="12" t="s">
        <v>285</v>
      </c>
      <c r="K138" s="12" t="s">
        <v>304</v>
      </c>
      <c r="L138" s="12" t="s">
        <v>305</v>
      </c>
      <c r="M138" s="12" t="s">
        <v>279</v>
      </c>
      <c r="N138" s="12" t="s">
        <v>303</v>
      </c>
      <c r="O138" s="12" t="s">
        <v>302</v>
      </c>
      <c r="Q138" s="12">
        <v>1978</v>
      </c>
    </row>
    <row r="139" spans="1:18" s="12" customFormat="1" ht="45" x14ac:dyDescent="0.25">
      <c r="A139" s="12" t="s">
        <v>203</v>
      </c>
      <c r="F139" s="20" t="str">
        <f t="shared" si="2"/>
        <v>Unknown</v>
      </c>
      <c r="G139" s="12" t="s">
        <v>286</v>
      </c>
      <c r="H139" s="12" t="s">
        <v>282</v>
      </c>
      <c r="I139" s="12" t="s">
        <v>283</v>
      </c>
      <c r="J139" s="12" t="s">
        <v>285</v>
      </c>
      <c r="K139" s="12" t="s">
        <v>304</v>
      </c>
      <c r="L139" s="12" t="s">
        <v>305</v>
      </c>
      <c r="M139" s="12" t="s">
        <v>279</v>
      </c>
      <c r="N139" s="12" t="s">
        <v>303</v>
      </c>
      <c r="O139" s="12" t="s">
        <v>302</v>
      </c>
      <c r="Q139" s="12">
        <v>1966</v>
      </c>
    </row>
    <row r="140" spans="1:18" s="12" customFormat="1" ht="45" x14ac:dyDescent="0.25">
      <c r="A140" s="12" t="s">
        <v>204</v>
      </c>
      <c r="F140" s="20" t="str">
        <f t="shared" si="2"/>
        <v>Unknown</v>
      </c>
      <c r="G140" s="12" t="s">
        <v>286</v>
      </c>
      <c r="H140" s="12" t="s">
        <v>282</v>
      </c>
      <c r="I140" s="12" t="s">
        <v>283</v>
      </c>
      <c r="J140" s="12" t="s">
        <v>285</v>
      </c>
      <c r="K140" s="12" t="s">
        <v>304</v>
      </c>
      <c r="L140" s="12" t="s">
        <v>305</v>
      </c>
      <c r="M140" s="12" t="s">
        <v>279</v>
      </c>
      <c r="N140" s="12" t="s">
        <v>303</v>
      </c>
      <c r="O140" s="12" t="s">
        <v>302</v>
      </c>
      <c r="Q140" s="12">
        <v>1940</v>
      </c>
    </row>
    <row r="141" spans="1:18" s="12" customFormat="1" ht="45" x14ac:dyDescent="0.25">
      <c r="A141" s="12" t="s">
        <v>205</v>
      </c>
      <c r="F141" s="20" t="str">
        <f t="shared" si="2"/>
        <v>Unknown</v>
      </c>
      <c r="G141" s="12" t="s">
        <v>286</v>
      </c>
      <c r="H141" s="12" t="s">
        <v>282</v>
      </c>
      <c r="I141" s="12" t="s">
        <v>283</v>
      </c>
      <c r="J141" s="12" t="s">
        <v>285</v>
      </c>
      <c r="K141" s="12" t="s">
        <v>304</v>
      </c>
      <c r="L141" s="12" t="s">
        <v>305</v>
      </c>
      <c r="M141" s="12" t="s">
        <v>279</v>
      </c>
      <c r="N141" s="12" t="s">
        <v>303</v>
      </c>
      <c r="O141" s="12" t="s">
        <v>302</v>
      </c>
      <c r="Q141" s="12">
        <v>1945</v>
      </c>
    </row>
    <row r="142" spans="1:18" s="12" customFormat="1" ht="45" x14ac:dyDescent="0.25">
      <c r="A142" s="12" t="s">
        <v>206</v>
      </c>
      <c r="F142" s="20" t="str">
        <f t="shared" si="2"/>
        <v>Unknown</v>
      </c>
      <c r="G142" s="12" t="s">
        <v>286</v>
      </c>
      <c r="H142" s="12" t="s">
        <v>282</v>
      </c>
      <c r="I142" s="12" t="s">
        <v>283</v>
      </c>
      <c r="J142" s="12" t="s">
        <v>285</v>
      </c>
      <c r="K142" s="12" t="s">
        <v>304</v>
      </c>
      <c r="L142" s="12" t="s">
        <v>305</v>
      </c>
      <c r="M142" s="12" t="s">
        <v>279</v>
      </c>
      <c r="N142" s="12" t="s">
        <v>303</v>
      </c>
      <c r="O142" s="12" t="s">
        <v>302</v>
      </c>
      <c r="Q142" s="12">
        <v>1970</v>
      </c>
    </row>
    <row r="143" spans="1:18" s="12" customFormat="1" ht="45" x14ac:dyDescent="0.25">
      <c r="A143" s="12" t="s">
        <v>207</v>
      </c>
      <c r="F143" s="20" t="str">
        <f t="shared" si="2"/>
        <v>Unknown</v>
      </c>
      <c r="G143" s="12" t="s">
        <v>286</v>
      </c>
      <c r="H143" s="12" t="s">
        <v>282</v>
      </c>
      <c r="I143" s="12" t="s">
        <v>283</v>
      </c>
      <c r="J143" s="12" t="s">
        <v>285</v>
      </c>
      <c r="K143" s="12" t="s">
        <v>304</v>
      </c>
      <c r="L143" s="12" t="s">
        <v>305</v>
      </c>
      <c r="M143" s="12" t="s">
        <v>279</v>
      </c>
      <c r="N143" s="12" t="s">
        <v>303</v>
      </c>
      <c r="O143" s="12" t="s">
        <v>302</v>
      </c>
    </row>
    <row r="144" spans="1:18" s="12" customFormat="1" ht="45" x14ac:dyDescent="0.25">
      <c r="A144" s="12" t="s">
        <v>208</v>
      </c>
      <c r="F144" s="20" t="str">
        <f t="shared" si="2"/>
        <v>Non-lead</v>
      </c>
      <c r="G144" s="12" t="s">
        <v>286</v>
      </c>
      <c r="H144" s="12" t="s">
        <v>278</v>
      </c>
      <c r="I144" s="12" t="s">
        <v>283</v>
      </c>
      <c r="J144" s="12" t="s">
        <v>285</v>
      </c>
      <c r="K144" s="12" t="s">
        <v>304</v>
      </c>
      <c r="L144" s="12" t="s">
        <v>305</v>
      </c>
      <c r="M144" s="12" t="s">
        <v>279</v>
      </c>
      <c r="N144" s="12" t="s">
        <v>303</v>
      </c>
      <c r="O144" s="12" t="s">
        <v>291</v>
      </c>
      <c r="Q144" s="12">
        <v>1994</v>
      </c>
      <c r="R144" s="12" t="s">
        <v>281</v>
      </c>
    </row>
    <row r="145" spans="1:18" s="12" customFormat="1" ht="45" x14ac:dyDescent="0.25">
      <c r="A145" s="12" t="s">
        <v>209</v>
      </c>
      <c r="F145" s="20" t="str">
        <f t="shared" si="2"/>
        <v>Unknown</v>
      </c>
      <c r="G145" s="12" t="s">
        <v>286</v>
      </c>
      <c r="H145" s="12" t="s">
        <v>282</v>
      </c>
      <c r="I145" s="12" t="s">
        <v>283</v>
      </c>
      <c r="J145" s="12" t="s">
        <v>285</v>
      </c>
      <c r="K145" s="12" t="s">
        <v>304</v>
      </c>
      <c r="L145" s="12" t="s">
        <v>305</v>
      </c>
      <c r="M145" s="12" t="s">
        <v>279</v>
      </c>
      <c r="N145" s="12" t="s">
        <v>303</v>
      </c>
      <c r="O145" s="12" t="s">
        <v>302</v>
      </c>
      <c r="Q145" s="12">
        <v>1978</v>
      </c>
    </row>
    <row r="146" spans="1:18" s="12" customFormat="1" ht="45" x14ac:dyDescent="0.25">
      <c r="A146" s="12" t="s">
        <v>210</v>
      </c>
      <c r="F146" s="20" t="str">
        <f t="shared" si="2"/>
        <v>Unknown</v>
      </c>
      <c r="G146" s="12" t="s">
        <v>286</v>
      </c>
      <c r="H146" s="12" t="s">
        <v>282</v>
      </c>
      <c r="I146" s="12" t="s">
        <v>283</v>
      </c>
      <c r="J146" s="12" t="s">
        <v>285</v>
      </c>
      <c r="K146" s="12" t="s">
        <v>304</v>
      </c>
      <c r="L146" s="12" t="s">
        <v>305</v>
      </c>
      <c r="M146" s="12" t="s">
        <v>279</v>
      </c>
      <c r="N146" s="12" t="s">
        <v>303</v>
      </c>
      <c r="O146" s="12" t="s">
        <v>302</v>
      </c>
      <c r="Q146" s="12">
        <v>1920</v>
      </c>
    </row>
    <row r="147" spans="1:18" s="12" customFormat="1" ht="45" x14ac:dyDescent="0.25">
      <c r="A147" s="12" t="s">
        <v>211</v>
      </c>
      <c r="F147" s="20" t="str">
        <f t="shared" si="2"/>
        <v>Non-lead</v>
      </c>
      <c r="G147" s="12" t="s">
        <v>286</v>
      </c>
      <c r="H147" s="12" t="s">
        <v>289</v>
      </c>
      <c r="I147" s="12" t="s">
        <v>283</v>
      </c>
      <c r="J147" s="12" t="s">
        <v>285</v>
      </c>
      <c r="K147" s="12" t="s">
        <v>304</v>
      </c>
      <c r="L147" s="12" t="s">
        <v>305</v>
      </c>
      <c r="M147" s="12" t="s">
        <v>279</v>
      </c>
      <c r="N147" s="12" t="s">
        <v>303</v>
      </c>
      <c r="O147" s="12" t="s">
        <v>291</v>
      </c>
      <c r="P147" s="12" t="s">
        <v>292</v>
      </c>
      <c r="Q147" s="12">
        <v>1900</v>
      </c>
    </row>
    <row r="148" spans="1:18" s="12" customFormat="1" ht="45" x14ac:dyDescent="0.25">
      <c r="A148" s="12" t="s">
        <v>212</v>
      </c>
      <c r="F148" s="20" t="str">
        <f t="shared" si="2"/>
        <v>Unknown</v>
      </c>
      <c r="G148" s="12" t="s">
        <v>286</v>
      </c>
      <c r="H148" s="12" t="s">
        <v>282</v>
      </c>
      <c r="I148" s="12" t="s">
        <v>283</v>
      </c>
      <c r="J148" s="12" t="s">
        <v>285</v>
      </c>
      <c r="K148" s="12" t="s">
        <v>304</v>
      </c>
      <c r="L148" s="12" t="s">
        <v>305</v>
      </c>
      <c r="M148" s="12" t="s">
        <v>279</v>
      </c>
      <c r="N148" s="12" t="s">
        <v>303</v>
      </c>
      <c r="O148" s="12" t="s">
        <v>302</v>
      </c>
      <c r="Q148" s="12">
        <v>1973</v>
      </c>
    </row>
    <row r="149" spans="1:18" s="12" customFormat="1" ht="45" x14ac:dyDescent="0.25">
      <c r="A149" s="12" t="s">
        <v>212</v>
      </c>
      <c r="F149" s="20" t="str">
        <f t="shared" si="2"/>
        <v>Unknown</v>
      </c>
      <c r="G149" s="12" t="s">
        <v>286</v>
      </c>
      <c r="H149" s="12" t="s">
        <v>282</v>
      </c>
      <c r="I149" s="12" t="s">
        <v>283</v>
      </c>
      <c r="J149" s="12" t="s">
        <v>285</v>
      </c>
      <c r="K149" s="12" t="s">
        <v>304</v>
      </c>
      <c r="L149" s="12" t="s">
        <v>305</v>
      </c>
      <c r="M149" s="12" t="s">
        <v>279</v>
      </c>
      <c r="N149" s="12" t="s">
        <v>303</v>
      </c>
      <c r="O149" s="12" t="s">
        <v>302</v>
      </c>
      <c r="Q149" s="12" t="s">
        <v>275</v>
      </c>
    </row>
    <row r="150" spans="1:18" s="12" customFormat="1" ht="45" x14ac:dyDescent="0.25">
      <c r="A150" s="12" t="s">
        <v>213</v>
      </c>
      <c r="F150" s="20" t="str">
        <f t="shared" si="2"/>
        <v>Unknown</v>
      </c>
      <c r="G150" s="12" t="s">
        <v>286</v>
      </c>
      <c r="H150" s="12" t="s">
        <v>282</v>
      </c>
      <c r="I150" s="12" t="s">
        <v>283</v>
      </c>
      <c r="J150" s="12" t="s">
        <v>285</v>
      </c>
      <c r="K150" s="12" t="s">
        <v>304</v>
      </c>
      <c r="L150" s="12" t="s">
        <v>305</v>
      </c>
      <c r="M150" s="12" t="s">
        <v>279</v>
      </c>
      <c r="N150" s="12" t="s">
        <v>303</v>
      </c>
      <c r="O150" s="12" t="s">
        <v>302</v>
      </c>
    </row>
    <row r="151" spans="1:18" s="12" customFormat="1" ht="45" x14ac:dyDescent="0.25">
      <c r="A151" s="12" t="s">
        <v>214</v>
      </c>
      <c r="F151" s="20" t="str">
        <f t="shared" si="2"/>
        <v>Unknown</v>
      </c>
      <c r="G151" s="12" t="s">
        <v>286</v>
      </c>
      <c r="H151" s="12" t="s">
        <v>282</v>
      </c>
      <c r="I151" s="12" t="s">
        <v>283</v>
      </c>
      <c r="J151" s="12" t="s">
        <v>285</v>
      </c>
      <c r="K151" s="12" t="s">
        <v>304</v>
      </c>
      <c r="L151" s="12" t="s">
        <v>305</v>
      </c>
      <c r="M151" s="12" t="s">
        <v>279</v>
      </c>
      <c r="N151" s="12" t="s">
        <v>303</v>
      </c>
      <c r="O151" s="12" t="s">
        <v>302</v>
      </c>
      <c r="Q151" s="12">
        <v>1940</v>
      </c>
    </row>
    <row r="152" spans="1:18" s="12" customFormat="1" ht="45" x14ac:dyDescent="0.25">
      <c r="A152" s="12" t="s">
        <v>215</v>
      </c>
      <c r="F152" s="20" t="str">
        <f t="shared" si="2"/>
        <v>Non-lead</v>
      </c>
      <c r="G152" s="12" t="s">
        <v>286</v>
      </c>
      <c r="H152" s="12" t="s">
        <v>278</v>
      </c>
      <c r="I152" s="12" t="s">
        <v>283</v>
      </c>
      <c r="J152" s="12" t="s">
        <v>285</v>
      </c>
      <c r="K152" s="12" t="s">
        <v>304</v>
      </c>
      <c r="L152" s="12" t="s">
        <v>305</v>
      </c>
      <c r="M152" s="12" t="s">
        <v>280</v>
      </c>
      <c r="N152" s="12" t="s">
        <v>303</v>
      </c>
      <c r="O152" s="12" t="s">
        <v>291</v>
      </c>
      <c r="Q152" s="12">
        <v>1994</v>
      </c>
      <c r="R152" s="12" t="s">
        <v>281</v>
      </c>
    </row>
    <row r="153" spans="1:18" s="12" customFormat="1" ht="45" x14ac:dyDescent="0.25">
      <c r="A153" s="12" t="s">
        <v>216</v>
      </c>
      <c r="F153" s="20" t="str">
        <f t="shared" si="2"/>
        <v>Unknown</v>
      </c>
      <c r="G153" s="12" t="s">
        <v>286</v>
      </c>
      <c r="H153" s="12" t="s">
        <v>282</v>
      </c>
      <c r="I153" s="12" t="s">
        <v>283</v>
      </c>
      <c r="J153" s="12" t="s">
        <v>285</v>
      </c>
      <c r="K153" s="12" t="s">
        <v>304</v>
      </c>
      <c r="L153" s="12" t="s">
        <v>305</v>
      </c>
      <c r="M153" s="12" t="s">
        <v>280</v>
      </c>
      <c r="N153" s="12" t="s">
        <v>303</v>
      </c>
      <c r="O153" s="12" t="s">
        <v>302</v>
      </c>
      <c r="Q153" s="12" t="s">
        <v>275</v>
      </c>
    </row>
    <row r="154" spans="1:18" s="12" customFormat="1" ht="45" x14ac:dyDescent="0.25">
      <c r="A154" s="12" t="s">
        <v>217</v>
      </c>
      <c r="F154" s="20" t="str">
        <f t="shared" si="2"/>
        <v>Unknown</v>
      </c>
      <c r="G154" s="12" t="s">
        <v>286</v>
      </c>
      <c r="H154" s="12" t="s">
        <v>282</v>
      </c>
      <c r="I154" s="12" t="s">
        <v>283</v>
      </c>
      <c r="J154" s="12" t="s">
        <v>285</v>
      </c>
      <c r="K154" s="12" t="s">
        <v>304</v>
      </c>
      <c r="L154" s="12" t="s">
        <v>305</v>
      </c>
      <c r="M154" s="12" t="s">
        <v>279</v>
      </c>
      <c r="N154" s="12" t="s">
        <v>303</v>
      </c>
      <c r="O154" s="12" t="s">
        <v>302</v>
      </c>
      <c r="Q154" s="12" t="s">
        <v>276</v>
      </c>
    </row>
    <row r="155" spans="1:18" s="12" customFormat="1" ht="45" x14ac:dyDescent="0.25">
      <c r="A155" s="12" t="s">
        <v>218</v>
      </c>
      <c r="F155" s="20" t="str">
        <f t="shared" si="2"/>
        <v>Unknown</v>
      </c>
      <c r="G155" s="12" t="s">
        <v>286</v>
      </c>
      <c r="H155" s="12" t="s">
        <v>282</v>
      </c>
      <c r="I155" s="12" t="s">
        <v>283</v>
      </c>
      <c r="J155" s="12" t="s">
        <v>285</v>
      </c>
      <c r="K155" s="12" t="s">
        <v>304</v>
      </c>
      <c r="L155" s="12" t="s">
        <v>305</v>
      </c>
      <c r="M155" s="12" t="s">
        <v>279</v>
      </c>
      <c r="N155" s="12" t="s">
        <v>303</v>
      </c>
      <c r="O155" s="12" t="s">
        <v>302</v>
      </c>
    </row>
    <row r="156" spans="1:18" s="12" customFormat="1" ht="45" x14ac:dyDescent="0.25">
      <c r="A156" s="12" t="s">
        <v>219</v>
      </c>
      <c r="F156" s="20" t="str">
        <f t="shared" si="2"/>
        <v>Unknown</v>
      </c>
      <c r="G156" s="12" t="s">
        <v>286</v>
      </c>
      <c r="H156" s="12" t="s">
        <v>282</v>
      </c>
      <c r="I156" s="12" t="s">
        <v>283</v>
      </c>
      <c r="J156" s="12" t="s">
        <v>285</v>
      </c>
      <c r="K156" s="12" t="s">
        <v>304</v>
      </c>
      <c r="L156" s="12" t="s">
        <v>305</v>
      </c>
      <c r="M156" s="12" t="s">
        <v>279</v>
      </c>
      <c r="N156" s="12" t="s">
        <v>303</v>
      </c>
      <c r="O156" s="12" t="s">
        <v>302</v>
      </c>
    </row>
    <row r="157" spans="1:18" s="12" customFormat="1" ht="45" x14ac:dyDescent="0.25">
      <c r="A157" s="12" t="s">
        <v>220</v>
      </c>
      <c r="F157" s="20" t="str">
        <f t="shared" si="2"/>
        <v>Unknown</v>
      </c>
      <c r="G157" s="12" t="s">
        <v>286</v>
      </c>
      <c r="H157" s="12" t="s">
        <v>282</v>
      </c>
      <c r="I157" s="12" t="s">
        <v>283</v>
      </c>
      <c r="J157" s="12" t="s">
        <v>285</v>
      </c>
      <c r="K157" s="12" t="s">
        <v>304</v>
      </c>
      <c r="L157" s="12" t="s">
        <v>305</v>
      </c>
      <c r="M157" s="12" t="s">
        <v>279</v>
      </c>
      <c r="N157" s="12" t="s">
        <v>303</v>
      </c>
      <c r="O157" s="12" t="s">
        <v>302</v>
      </c>
      <c r="Q157" s="12">
        <v>1969</v>
      </c>
    </row>
    <row r="158" spans="1:18" s="12" customFormat="1" ht="45" x14ac:dyDescent="0.25">
      <c r="A158" s="12" t="s">
        <v>221</v>
      </c>
      <c r="F158" s="20" t="str">
        <f t="shared" si="2"/>
        <v>Unknown</v>
      </c>
      <c r="G158" s="12" t="s">
        <v>286</v>
      </c>
      <c r="H158" s="12" t="s">
        <v>282</v>
      </c>
      <c r="I158" s="12" t="s">
        <v>283</v>
      </c>
      <c r="J158" s="12" t="s">
        <v>285</v>
      </c>
      <c r="K158" s="12" t="s">
        <v>304</v>
      </c>
      <c r="L158" s="12" t="s">
        <v>305</v>
      </c>
      <c r="M158" s="12" t="s">
        <v>279</v>
      </c>
      <c r="N158" s="12" t="s">
        <v>303</v>
      </c>
      <c r="O158" s="12" t="s">
        <v>302</v>
      </c>
      <c r="Q158" s="12">
        <v>1900</v>
      </c>
    </row>
    <row r="159" spans="1:18" s="12" customFormat="1" ht="45" x14ac:dyDescent="0.25">
      <c r="A159" s="12" t="s">
        <v>222</v>
      </c>
      <c r="F159" s="20" t="str">
        <f t="shared" si="2"/>
        <v>Unknown</v>
      </c>
      <c r="G159" s="12" t="s">
        <v>286</v>
      </c>
      <c r="H159" s="12" t="s">
        <v>282</v>
      </c>
      <c r="I159" s="12" t="s">
        <v>283</v>
      </c>
      <c r="J159" s="12" t="s">
        <v>285</v>
      </c>
      <c r="K159" s="12" t="s">
        <v>304</v>
      </c>
      <c r="L159" s="12" t="s">
        <v>305</v>
      </c>
      <c r="M159" s="12" t="s">
        <v>279</v>
      </c>
      <c r="N159" s="12" t="s">
        <v>303</v>
      </c>
      <c r="O159" s="12" t="s">
        <v>302</v>
      </c>
      <c r="Q159" s="12">
        <v>1900</v>
      </c>
    </row>
    <row r="160" spans="1:18" s="12" customFormat="1" ht="45" x14ac:dyDescent="0.25">
      <c r="A160" s="12" t="s">
        <v>223</v>
      </c>
      <c r="F160" s="20" t="str">
        <f t="shared" si="2"/>
        <v>Unknown</v>
      </c>
      <c r="G160" s="12" t="s">
        <v>286</v>
      </c>
      <c r="H160" s="12" t="s">
        <v>282</v>
      </c>
      <c r="I160" s="12" t="s">
        <v>283</v>
      </c>
      <c r="J160" s="12" t="s">
        <v>285</v>
      </c>
      <c r="K160" s="12" t="s">
        <v>304</v>
      </c>
      <c r="L160" s="12" t="s">
        <v>305</v>
      </c>
      <c r="M160" s="12" t="s">
        <v>279</v>
      </c>
      <c r="N160" s="12" t="s">
        <v>303</v>
      </c>
      <c r="O160" s="12" t="s">
        <v>302</v>
      </c>
      <c r="Q160" s="12" t="s">
        <v>276</v>
      </c>
    </row>
    <row r="161" spans="1:18" s="12" customFormat="1" ht="45" x14ac:dyDescent="0.25">
      <c r="A161" s="12" t="s">
        <v>224</v>
      </c>
      <c r="F161" s="20" t="str">
        <f t="shared" si="2"/>
        <v>Unknown</v>
      </c>
      <c r="G161" s="12" t="s">
        <v>286</v>
      </c>
      <c r="H161" s="12" t="s">
        <v>282</v>
      </c>
      <c r="I161" s="12" t="s">
        <v>283</v>
      </c>
      <c r="J161" s="12" t="s">
        <v>285</v>
      </c>
      <c r="K161" s="12" t="s">
        <v>304</v>
      </c>
      <c r="L161" s="12" t="s">
        <v>305</v>
      </c>
      <c r="M161" s="12" t="s">
        <v>279</v>
      </c>
      <c r="N161" s="12" t="s">
        <v>303</v>
      </c>
      <c r="O161" s="12" t="s">
        <v>302</v>
      </c>
      <c r="Q161" s="12">
        <v>1985</v>
      </c>
    </row>
    <row r="162" spans="1:18" s="12" customFormat="1" ht="45" x14ac:dyDescent="0.25">
      <c r="A162" s="12" t="s">
        <v>225</v>
      </c>
      <c r="F162" s="20" t="str">
        <f t="shared" si="2"/>
        <v>Non-lead</v>
      </c>
      <c r="G162" s="12" t="s">
        <v>286</v>
      </c>
      <c r="H162" s="12" t="s">
        <v>278</v>
      </c>
      <c r="I162" s="12" t="s">
        <v>283</v>
      </c>
      <c r="J162" s="12" t="s">
        <v>285</v>
      </c>
      <c r="K162" s="12" t="s">
        <v>304</v>
      </c>
      <c r="L162" s="12" t="s">
        <v>305</v>
      </c>
      <c r="M162" s="12" t="s">
        <v>279</v>
      </c>
      <c r="N162" s="12" t="s">
        <v>303</v>
      </c>
      <c r="O162" s="12" t="s">
        <v>291</v>
      </c>
      <c r="Q162" s="12">
        <v>1995</v>
      </c>
      <c r="R162" s="12" t="s">
        <v>281</v>
      </c>
    </row>
    <row r="163" spans="1:18" s="12" customFormat="1" ht="45" x14ac:dyDescent="0.25">
      <c r="A163" s="12" t="s">
        <v>226</v>
      </c>
      <c r="F163" s="20" t="str">
        <f t="shared" si="2"/>
        <v>Unknown</v>
      </c>
      <c r="G163" s="12" t="s">
        <v>286</v>
      </c>
      <c r="H163" s="12" t="s">
        <v>282</v>
      </c>
      <c r="I163" s="12" t="s">
        <v>283</v>
      </c>
      <c r="J163" s="12" t="s">
        <v>285</v>
      </c>
      <c r="K163" s="12" t="s">
        <v>304</v>
      </c>
      <c r="L163" s="12" t="s">
        <v>305</v>
      </c>
      <c r="M163" s="12" t="s">
        <v>279</v>
      </c>
      <c r="N163" s="12" t="s">
        <v>303</v>
      </c>
      <c r="O163" s="12" t="s">
        <v>302</v>
      </c>
      <c r="Q163" s="12">
        <v>1978</v>
      </c>
    </row>
    <row r="164" spans="1:18" s="12" customFormat="1" ht="45" x14ac:dyDescent="0.25">
      <c r="A164" s="12" t="s">
        <v>227</v>
      </c>
      <c r="F164" s="20" t="str">
        <f t="shared" si="2"/>
        <v>Unknown</v>
      </c>
      <c r="G164" s="12" t="s">
        <v>286</v>
      </c>
      <c r="H164" s="12" t="s">
        <v>282</v>
      </c>
      <c r="I164" s="12" t="s">
        <v>283</v>
      </c>
      <c r="J164" s="12" t="s">
        <v>285</v>
      </c>
      <c r="K164" s="12" t="s">
        <v>304</v>
      </c>
      <c r="L164" s="12" t="s">
        <v>305</v>
      </c>
      <c r="M164" s="12" t="s">
        <v>279</v>
      </c>
      <c r="N164" s="12" t="s">
        <v>303</v>
      </c>
      <c r="O164" s="12" t="s">
        <v>302</v>
      </c>
      <c r="Q164" s="12">
        <v>1900</v>
      </c>
    </row>
    <row r="165" spans="1:18" s="12" customFormat="1" ht="45" x14ac:dyDescent="0.25">
      <c r="A165" s="12" t="s">
        <v>228</v>
      </c>
      <c r="F165" s="20" t="str">
        <f t="shared" si="2"/>
        <v>Non-lead</v>
      </c>
      <c r="G165" s="12" t="s">
        <v>286</v>
      </c>
      <c r="H165" s="12" t="s">
        <v>278</v>
      </c>
      <c r="I165" s="12" t="s">
        <v>283</v>
      </c>
      <c r="J165" s="12" t="s">
        <v>285</v>
      </c>
      <c r="K165" s="12" t="s">
        <v>304</v>
      </c>
      <c r="L165" s="12" t="s">
        <v>305</v>
      </c>
      <c r="M165" s="12" t="s">
        <v>279</v>
      </c>
      <c r="N165" s="12" t="s">
        <v>303</v>
      </c>
      <c r="O165" s="12" t="s">
        <v>291</v>
      </c>
      <c r="Q165" s="12">
        <v>1997</v>
      </c>
      <c r="R165" s="12" t="s">
        <v>281</v>
      </c>
    </row>
    <row r="166" spans="1:18" s="12" customFormat="1" ht="45" x14ac:dyDescent="0.25">
      <c r="A166" s="12" t="s">
        <v>229</v>
      </c>
      <c r="F166" s="20" t="str">
        <f t="shared" si="2"/>
        <v>Unknown</v>
      </c>
      <c r="G166" s="12" t="s">
        <v>286</v>
      </c>
      <c r="H166" s="12" t="s">
        <v>282</v>
      </c>
      <c r="I166" s="12" t="s">
        <v>283</v>
      </c>
      <c r="J166" s="12" t="s">
        <v>285</v>
      </c>
      <c r="K166" s="12" t="s">
        <v>304</v>
      </c>
      <c r="L166" s="12" t="s">
        <v>305</v>
      </c>
      <c r="M166" s="12" t="s">
        <v>279</v>
      </c>
      <c r="N166" s="12" t="s">
        <v>303</v>
      </c>
      <c r="O166" s="12" t="s">
        <v>302</v>
      </c>
      <c r="Q166" s="12">
        <v>1976</v>
      </c>
    </row>
    <row r="167" spans="1:18" s="12" customFormat="1" ht="45" x14ac:dyDescent="0.25">
      <c r="A167" s="12" t="s">
        <v>230</v>
      </c>
      <c r="F167" s="20" t="str">
        <f t="shared" si="2"/>
        <v>Non-lead</v>
      </c>
      <c r="G167" s="12" t="s">
        <v>286</v>
      </c>
      <c r="H167" s="12" t="s">
        <v>278</v>
      </c>
      <c r="I167" s="12" t="s">
        <v>283</v>
      </c>
      <c r="J167" s="12" t="s">
        <v>285</v>
      </c>
      <c r="K167" s="12" t="s">
        <v>304</v>
      </c>
      <c r="L167" s="12" t="s">
        <v>305</v>
      </c>
      <c r="M167" s="12" t="s">
        <v>279</v>
      </c>
      <c r="N167" s="12" t="s">
        <v>303</v>
      </c>
      <c r="O167" s="12" t="s">
        <v>291</v>
      </c>
      <c r="Q167" s="12">
        <v>1993</v>
      </c>
      <c r="R167" s="12" t="s">
        <v>281</v>
      </c>
    </row>
    <row r="168" spans="1:18" s="12" customFormat="1" ht="45" x14ac:dyDescent="0.25">
      <c r="A168" s="12" t="s">
        <v>231</v>
      </c>
      <c r="F168" s="20" t="str">
        <f t="shared" si="2"/>
        <v>Non-lead</v>
      </c>
      <c r="G168" s="12" t="s">
        <v>286</v>
      </c>
      <c r="H168" s="12" t="s">
        <v>278</v>
      </c>
      <c r="I168" s="12" t="s">
        <v>283</v>
      </c>
      <c r="J168" s="12" t="s">
        <v>285</v>
      </c>
      <c r="K168" s="12" t="s">
        <v>304</v>
      </c>
      <c r="L168" s="12" t="s">
        <v>305</v>
      </c>
      <c r="M168" s="12" t="s">
        <v>279</v>
      </c>
      <c r="N168" s="12" t="s">
        <v>303</v>
      </c>
      <c r="O168" s="12" t="s">
        <v>291</v>
      </c>
      <c r="Q168" s="12">
        <v>2009</v>
      </c>
      <c r="R168" s="12" t="s">
        <v>281</v>
      </c>
    </row>
    <row r="169" spans="1:18" s="12" customFormat="1" ht="45" x14ac:dyDescent="0.25">
      <c r="A169" s="12" t="s">
        <v>232</v>
      </c>
      <c r="F169" s="20" t="str">
        <f t="shared" si="2"/>
        <v>Unknown</v>
      </c>
      <c r="G169" s="12" t="s">
        <v>286</v>
      </c>
      <c r="H169" s="12" t="s">
        <v>282</v>
      </c>
      <c r="I169" s="12" t="s">
        <v>283</v>
      </c>
      <c r="J169" s="12" t="s">
        <v>285</v>
      </c>
      <c r="K169" s="12" t="s">
        <v>304</v>
      </c>
      <c r="L169" s="12" t="s">
        <v>305</v>
      </c>
      <c r="M169" s="12" t="s">
        <v>279</v>
      </c>
      <c r="N169" s="12" t="s">
        <v>303</v>
      </c>
      <c r="O169" s="12" t="s">
        <v>302</v>
      </c>
      <c r="Q169" s="12">
        <v>1900</v>
      </c>
    </row>
    <row r="170" spans="1:18" s="12" customFormat="1" ht="45" x14ac:dyDescent="0.25">
      <c r="A170" s="12" t="s">
        <v>233</v>
      </c>
      <c r="F170" s="20" t="str">
        <f t="shared" si="2"/>
        <v>Unknown</v>
      </c>
      <c r="G170" s="12" t="s">
        <v>286</v>
      </c>
      <c r="H170" s="12" t="s">
        <v>282</v>
      </c>
      <c r="I170" s="12" t="s">
        <v>283</v>
      </c>
      <c r="J170" s="12" t="s">
        <v>285</v>
      </c>
      <c r="K170" s="12" t="s">
        <v>304</v>
      </c>
      <c r="L170" s="12" t="s">
        <v>305</v>
      </c>
      <c r="M170" s="12" t="s">
        <v>279</v>
      </c>
      <c r="N170" s="12" t="s">
        <v>303</v>
      </c>
      <c r="O170" s="12" t="s">
        <v>302</v>
      </c>
      <c r="Q170" s="12">
        <v>1910</v>
      </c>
    </row>
    <row r="171" spans="1:18" s="12" customFormat="1" ht="45" x14ac:dyDescent="0.25">
      <c r="A171" s="12" t="s">
        <v>234</v>
      </c>
      <c r="F171" s="20" t="str">
        <f t="shared" si="2"/>
        <v>Unknown</v>
      </c>
      <c r="G171" s="12" t="s">
        <v>286</v>
      </c>
      <c r="H171" s="12" t="s">
        <v>282</v>
      </c>
      <c r="I171" s="12" t="s">
        <v>283</v>
      </c>
      <c r="J171" s="12" t="s">
        <v>285</v>
      </c>
      <c r="K171" s="12" t="s">
        <v>304</v>
      </c>
      <c r="L171" s="12" t="s">
        <v>305</v>
      </c>
      <c r="M171" s="12" t="s">
        <v>279</v>
      </c>
      <c r="N171" s="12" t="s">
        <v>303</v>
      </c>
      <c r="O171" s="12" t="s">
        <v>302</v>
      </c>
    </row>
    <row r="172" spans="1:18" s="12" customFormat="1" ht="45" x14ac:dyDescent="0.25">
      <c r="A172" s="12" t="s">
        <v>235</v>
      </c>
      <c r="F172" s="20" t="str">
        <f t="shared" si="2"/>
        <v>Unknown</v>
      </c>
      <c r="G172" s="12" t="s">
        <v>286</v>
      </c>
      <c r="H172" s="12" t="s">
        <v>282</v>
      </c>
      <c r="I172" s="12" t="s">
        <v>283</v>
      </c>
      <c r="J172" s="12" t="s">
        <v>285</v>
      </c>
      <c r="K172" s="12" t="s">
        <v>304</v>
      </c>
      <c r="L172" s="12" t="s">
        <v>305</v>
      </c>
      <c r="M172" s="12" t="s">
        <v>279</v>
      </c>
      <c r="N172" s="12" t="s">
        <v>303</v>
      </c>
      <c r="O172" s="12" t="s">
        <v>302</v>
      </c>
    </row>
    <row r="173" spans="1:18" s="12" customFormat="1" ht="45" x14ac:dyDescent="0.25">
      <c r="A173" s="12" t="s">
        <v>236</v>
      </c>
      <c r="F173" s="20" t="str">
        <f t="shared" si="2"/>
        <v>Unknown</v>
      </c>
      <c r="G173" s="12" t="s">
        <v>286</v>
      </c>
      <c r="H173" s="12" t="s">
        <v>282</v>
      </c>
      <c r="I173" s="12" t="s">
        <v>283</v>
      </c>
      <c r="J173" s="12" t="s">
        <v>285</v>
      </c>
      <c r="K173" s="12" t="s">
        <v>304</v>
      </c>
      <c r="L173" s="12" t="s">
        <v>305</v>
      </c>
      <c r="M173" s="12" t="s">
        <v>279</v>
      </c>
      <c r="N173" s="12" t="s">
        <v>303</v>
      </c>
      <c r="O173" s="12" t="s">
        <v>302</v>
      </c>
      <c r="Q173" s="12">
        <v>1910</v>
      </c>
    </row>
    <row r="174" spans="1:18" s="12" customFormat="1" ht="45" x14ac:dyDescent="0.25">
      <c r="A174" s="12" t="s">
        <v>237</v>
      </c>
      <c r="F174" s="20" t="str">
        <f t="shared" si="2"/>
        <v>Unknown</v>
      </c>
      <c r="G174" s="12" t="s">
        <v>286</v>
      </c>
      <c r="H174" s="12" t="s">
        <v>282</v>
      </c>
      <c r="I174" s="12" t="s">
        <v>283</v>
      </c>
      <c r="J174" s="12" t="s">
        <v>285</v>
      </c>
      <c r="K174" s="12" t="s">
        <v>304</v>
      </c>
      <c r="L174" s="12" t="s">
        <v>305</v>
      </c>
      <c r="M174" s="12" t="s">
        <v>279</v>
      </c>
      <c r="N174" s="12" t="s">
        <v>303</v>
      </c>
      <c r="O174" s="12" t="s">
        <v>302</v>
      </c>
      <c r="Q174" s="12">
        <v>1910</v>
      </c>
    </row>
    <row r="175" spans="1:18" s="12" customFormat="1" ht="45" x14ac:dyDescent="0.25">
      <c r="A175" s="12" t="s">
        <v>238</v>
      </c>
      <c r="F175" s="20" t="str">
        <f t="shared" si="2"/>
        <v>Unknown</v>
      </c>
      <c r="G175" s="12" t="s">
        <v>286</v>
      </c>
      <c r="H175" s="12" t="s">
        <v>282</v>
      </c>
      <c r="I175" s="12" t="s">
        <v>283</v>
      </c>
      <c r="J175" s="12" t="s">
        <v>285</v>
      </c>
      <c r="K175" s="12" t="s">
        <v>304</v>
      </c>
      <c r="L175" s="12" t="s">
        <v>305</v>
      </c>
      <c r="M175" s="12" t="s">
        <v>279</v>
      </c>
      <c r="N175" s="12" t="s">
        <v>303</v>
      </c>
      <c r="O175" s="12" t="s">
        <v>302</v>
      </c>
      <c r="Q175" s="12">
        <v>1985</v>
      </c>
    </row>
    <row r="176" spans="1:18" s="12" customFormat="1" ht="45" x14ac:dyDescent="0.25">
      <c r="A176" s="12" t="s">
        <v>239</v>
      </c>
      <c r="F176" s="20" t="str">
        <f t="shared" si="2"/>
        <v>Unknown</v>
      </c>
      <c r="G176" s="12" t="s">
        <v>286</v>
      </c>
      <c r="H176" s="12" t="s">
        <v>282</v>
      </c>
      <c r="I176" s="12" t="s">
        <v>283</v>
      </c>
      <c r="J176" s="12" t="s">
        <v>285</v>
      </c>
      <c r="K176" s="12" t="s">
        <v>304</v>
      </c>
      <c r="L176" s="12" t="s">
        <v>305</v>
      </c>
      <c r="M176" s="12" t="s">
        <v>279</v>
      </c>
      <c r="N176" s="12" t="s">
        <v>303</v>
      </c>
      <c r="O176" s="12" t="s">
        <v>302</v>
      </c>
    </row>
    <row r="177" spans="1:17" s="12" customFormat="1" ht="45" x14ac:dyDescent="0.25">
      <c r="A177" s="12" t="s">
        <v>239</v>
      </c>
      <c r="F177" s="20" t="str">
        <f t="shared" si="2"/>
        <v>Unknown</v>
      </c>
      <c r="G177" s="12" t="s">
        <v>286</v>
      </c>
      <c r="H177" s="12" t="s">
        <v>282</v>
      </c>
      <c r="I177" s="12" t="s">
        <v>283</v>
      </c>
      <c r="J177" s="12" t="s">
        <v>285</v>
      </c>
      <c r="K177" s="12" t="s">
        <v>304</v>
      </c>
      <c r="L177" s="12" t="s">
        <v>305</v>
      </c>
      <c r="M177" s="12" t="s">
        <v>279</v>
      </c>
      <c r="N177" s="12" t="s">
        <v>303</v>
      </c>
      <c r="O177" s="12" t="s">
        <v>302</v>
      </c>
      <c r="Q177" s="12" t="s">
        <v>275</v>
      </c>
    </row>
    <row r="178" spans="1:17" s="12" customFormat="1" ht="45" x14ac:dyDescent="0.25">
      <c r="A178" s="12" t="s">
        <v>240</v>
      </c>
      <c r="F178" s="20" t="str">
        <f t="shared" si="2"/>
        <v>Unknown</v>
      </c>
      <c r="G178" s="12" t="s">
        <v>286</v>
      </c>
      <c r="H178" s="12" t="s">
        <v>282</v>
      </c>
      <c r="I178" s="12" t="s">
        <v>283</v>
      </c>
      <c r="J178" s="12" t="s">
        <v>285</v>
      </c>
      <c r="K178" s="12" t="s">
        <v>304</v>
      </c>
      <c r="L178" s="12" t="s">
        <v>305</v>
      </c>
      <c r="M178" s="12" t="s">
        <v>290</v>
      </c>
      <c r="N178" s="12" t="s">
        <v>303</v>
      </c>
      <c r="O178" s="12" t="s">
        <v>302</v>
      </c>
    </row>
    <row r="179" spans="1:17" s="12" customFormat="1" ht="60" x14ac:dyDescent="0.25">
      <c r="A179" s="12" t="s">
        <v>241</v>
      </c>
      <c r="F179" s="20" t="str">
        <f t="shared" si="2"/>
        <v>Non-lead</v>
      </c>
      <c r="G179" s="12" t="s">
        <v>286</v>
      </c>
      <c r="H179" s="12" t="s">
        <v>278</v>
      </c>
      <c r="I179" s="12" t="s">
        <v>283</v>
      </c>
      <c r="J179" s="12" t="s">
        <v>285</v>
      </c>
      <c r="K179" s="12" t="s">
        <v>304</v>
      </c>
      <c r="L179" s="12" t="s">
        <v>305</v>
      </c>
      <c r="M179" s="12" t="s">
        <v>279</v>
      </c>
      <c r="N179" s="12" t="s">
        <v>303</v>
      </c>
      <c r="O179" s="12" t="s">
        <v>291</v>
      </c>
      <c r="Q179" s="12">
        <v>2006</v>
      </c>
    </row>
    <row r="180" spans="1:17" s="12" customFormat="1" ht="45" x14ac:dyDescent="0.25">
      <c r="A180" s="12" t="s">
        <v>242</v>
      </c>
      <c r="F180" s="20" t="str">
        <f t="shared" si="2"/>
        <v>Non-lead</v>
      </c>
      <c r="G180" s="12" t="s">
        <v>286</v>
      </c>
      <c r="H180" s="12" t="s">
        <v>278</v>
      </c>
      <c r="I180" s="12" t="s">
        <v>283</v>
      </c>
      <c r="J180" s="12" t="s">
        <v>285</v>
      </c>
      <c r="K180" s="12" t="s">
        <v>304</v>
      </c>
      <c r="L180" s="12" t="s">
        <v>305</v>
      </c>
      <c r="M180" s="12" t="s">
        <v>279</v>
      </c>
      <c r="N180" s="12" t="s">
        <v>303</v>
      </c>
      <c r="O180" s="12" t="s">
        <v>291</v>
      </c>
      <c r="Q180" s="12">
        <v>2005</v>
      </c>
    </row>
    <row r="181" spans="1:17" s="12" customFormat="1" ht="45" x14ac:dyDescent="0.25">
      <c r="A181" s="12" t="s">
        <v>243</v>
      </c>
      <c r="F181" s="20" t="str">
        <f t="shared" si="2"/>
        <v>Non-lead</v>
      </c>
      <c r="G181" s="12" t="s">
        <v>286</v>
      </c>
      <c r="H181" s="12" t="s">
        <v>278</v>
      </c>
      <c r="I181" s="12" t="s">
        <v>283</v>
      </c>
      <c r="J181" s="12" t="s">
        <v>285</v>
      </c>
      <c r="K181" s="12" t="s">
        <v>304</v>
      </c>
      <c r="L181" s="12" t="s">
        <v>305</v>
      </c>
      <c r="M181" s="12" t="s">
        <v>279</v>
      </c>
      <c r="N181" s="12" t="s">
        <v>303</v>
      </c>
      <c r="O181" s="12" t="s">
        <v>291</v>
      </c>
      <c r="Q181" s="12">
        <v>2006</v>
      </c>
    </row>
    <row r="182" spans="1:17" s="12" customFormat="1" ht="45" x14ac:dyDescent="0.25">
      <c r="A182" s="12" t="s">
        <v>244</v>
      </c>
      <c r="F182" s="20" t="str">
        <f t="shared" si="2"/>
        <v>Non-lead</v>
      </c>
      <c r="G182" s="12" t="s">
        <v>286</v>
      </c>
      <c r="H182" s="12" t="s">
        <v>278</v>
      </c>
      <c r="I182" s="12" t="s">
        <v>283</v>
      </c>
      <c r="J182" s="12" t="s">
        <v>285</v>
      </c>
      <c r="K182" s="12" t="s">
        <v>304</v>
      </c>
      <c r="L182" s="12" t="s">
        <v>305</v>
      </c>
      <c r="M182" s="12" t="s">
        <v>279</v>
      </c>
      <c r="N182" s="12" t="s">
        <v>303</v>
      </c>
      <c r="O182" s="12" t="s">
        <v>291</v>
      </c>
      <c r="Q182" s="12">
        <v>2007</v>
      </c>
    </row>
    <row r="183" spans="1:17" s="12" customFormat="1" ht="45" x14ac:dyDescent="0.25">
      <c r="A183" s="12" t="s">
        <v>245</v>
      </c>
      <c r="F183" s="20" t="str">
        <f t="shared" si="2"/>
        <v>Non-lead</v>
      </c>
      <c r="G183" s="12" t="s">
        <v>286</v>
      </c>
      <c r="H183" s="12" t="s">
        <v>278</v>
      </c>
      <c r="I183" s="12" t="s">
        <v>283</v>
      </c>
      <c r="J183" s="12" t="s">
        <v>285</v>
      </c>
      <c r="K183" s="12" t="s">
        <v>304</v>
      </c>
      <c r="L183" s="12" t="s">
        <v>305</v>
      </c>
      <c r="M183" s="12" t="s">
        <v>279</v>
      </c>
      <c r="N183" s="12" t="s">
        <v>303</v>
      </c>
      <c r="O183" s="12" t="s">
        <v>291</v>
      </c>
      <c r="Q183" s="12">
        <v>2007</v>
      </c>
    </row>
    <row r="184" spans="1:17" s="12" customFormat="1" ht="45" x14ac:dyDescent="0.25">
      <c r="A184" s="12" t="s">
        <v>246</v>
      </c>
      <c r="F184" s="20" t="str">
        <f t="shared" si="2"/>
        <v>Non-lead</v>
      </c>
      <c r="G184" s="12" t="s">
        <v>286</v>
      </c>
      <c r="H184" s="12" t="s">
        <v>278</v>
      </c>
      <c r="I184" s="12" t="s">
        <v>283</v>
      </c>
      <c r="J184" s="12" t="s">
        <v>285</v>
      </c>
      <c r="K184" s="12" t="s">
        <v>304</v>
      </c>
      <c r="L184" s="12" t="s">
        <v>305</v>
      </c>
      <c r="M184" s="12" t="s">
        <v>279</v>
      </c>
      <c r="N184" s="12" t="s">
        <v>303</v>
      </c>
      <c r="O184" s="12" t="s">
        <v>291</v>
      </c>
      <c r="Q184" s="12">
        <v>2007</v>
      </c>
    </row>
    <row r="185" spans="1:17" s="12" customFormat="1" ht="45" x14ac:dyDescent="0.25">
      <c r="A185" s="12" t="s">
        <v>247</v>
      </c>
      <c r="F185" s="20" t="str">
        <f t="shared" si="2"/>
        <v>Non-lead</v>
      </c>
      <c r="G185" s="12" t="s">
        <v>286</v>
      </c>
      <c r="H185" s="12" t="s">
        <v>278</v>
      </c>
      <c r="I185" s="12" t="s">
        <v>283</v>
      </c>
      <c r="J185" s="12" t="s">
        <v>285</v>
      </c>
      <c r="K185" s="12" t="s">
        <v>304</v>
      </c>
      <c r="L185" s="12" t="s">
        <v>305</v>
      </c>
      <c r="M185" s="12" t="s">
        <v>279</v>
      </c>
      <c r="N185" s="12" t="s">
        <v>303</v>
      </c>
      <c r="O185" s="12" t="s">
        <v>291</v>
      </c>
      <c r="Q185" s="12">
        <v>2007</v>
      </c>
    </row>
    <row r="186" spans="1:17" s="12" customFormat="1" ht="60" x14ac:dyDescent="0.25">
      <c r="A186" s="12" t="s">
        <v>248</v>
      </c>
      <c r="F186" s="20" t="str">
        <f t="shared" si="2"/>
        <v>Unknown</v>
      </c>
      <c r="G186" s="12" t="s">
        <v>286</v>
      </c>
      <c r="H186" s="12" t="s">
        <v>282</v>
      </c>
      <c r="I186" s="12" t="s">
        <v>283</v>
      </c>
      <c r="J186" s="12" t="s">
        <v>285</v>
      </c>
      <c r="K186" s="12" t="s">
        <v>304</v>
      </c>
      <c r="L186" s="12" t="s">
        <v>305</v>
      </c>
      <c r="M186" s="12" t="s">
        <v>279</v>
      </c>
      <c r="N186" s="12" t="s">
        <v>303</v>
      </c>
      <c r="O186" s="12" t="s">
        <v>302</v>
      </c>
    </row>
    <row r="187" spans="1:17" s="12" customFormat="1" ht="60" x14ac:dyDescent="0.25">
      <c r="A187" s="12" t="s">
        <v>249</v>
      </c>
      <c r="F187" s="20" t="str">
        <f t="shared" si="2"/>
        <v>Non-lead</v>
      </c>
      <c r="G187" s="12" t="s">
        <v>286</v>
      </c>
      <c r="H187" s="12" t="s">
        <v>278</v>
      </c>
      <c r="I187" s="12" t="s">
        <v>283</v>
      </c>
      <c r="J187" s="12" t="s">
        <v>285</v>
      </c>
      <c r="K187" s="12" t="s">
        <v>304</v>
      </c>
      <c r="L187" s="12" t="s">
        <v>305</v>
      </c>
      <c r="M187" s="12" t="s">
        <v>279</v>
      </c>
      <c r="N187" s="12" t="s">
        <v>303</v>
      </c>
      <c r="O187" s="12" t="s">
        <v>291</v>
      </c>
      <c r="Q187" s="12">
        <v>2016</v>
      </c>
    </row>
    <row r="188" spans="1:17" s="12" customFormat="1" ht="45" x14ac:dyDescent="0.25">
      <c r="A188" s="12" t="s">
        <v>250</v>
      </c>
      <c r="F188" s="20" t="str">
        <f t="shared" si="2"/>
        <v>Unknown</v>
      </c>
      <c r="G188" s="12" t="s">
        <v>286</v>
      </c>
      <c r="H188" s="12" t="s">
        <v>282</v>
      </c>
      <c r="I188" s="12" t="s">
        <v>283</v>
      </c>
      <c r="J188" s="12" t="s">
        <v>285</v>
      </c>
      <c r="K188" s="12" t="s">
        <v>304</v>
      </c>
      <c r="L188" s="12" t="s">
        <v>305</v>
      </c>
      <c r="M188" s="12" t="s">
        <v>279</v>
      </c>
      <c r="N188" s="12" t="s">
        <v>303</v>
      </c>
      <c r="O188" s="12" t="s">
        <v>302</v>
      </c>
    </row>
    <row r="189" spans="1:17" s="12" customFormat="1" ht="45" x14ac:dyDescent="0.25">
      <c r="A189" s="12" t="s">
        <v>251</v>
      </c>
      <c r="F189" s="20" t="str">
        <f t="shared" si="2"/>
        <v>Non-lead</v>
      </c>
      <c r="G189" s="12" t="s">
        <v>286</v>
      </c>
      <c r="H189" s="12" t="s">
        <v>278</v>
      </c>
      <c r="I189" s="12" t="s">
        <v>283</v>
      </c>
      <c r="J189" s="12" t="s">
        <v>285</v>
      </c>
      <c r="K189" s="12" t="s">
        <v>304</v>
      </c>
      <c r="L189" s="12" t="s">
        <v>305</v>
      </c>
      <c r="M189" s="12" t="s">
        <v>279</v>
      </c>
      <c r="N189" s="12" t="s">
        <v>303</v>
      </c>
      <c r="O189" s="12" t="s">
        <v>291</v>
      </c>
      <c r="Q189" s="12">
        <v>2016</v>
      </c>
    </row>
    <row r="190" spans="1:17" s="12" customFormat="1" ht="60" x14ac:dyDescent="0.25">
      <c r="A190" s="12" t="s">
        <v>252</v>
      </c>
      <c r="F190" s="20" t="str">
        <f t="shared" si="2"/>
        <v>Non-lead</v>
      </c>
      <c r="G190" s="12" t="s">
        <v>286</v>
      </c>
      <c r="H190" s="12" t="s">
        <v>278</v>
      </c>
      <c r="I190" s="12" t="s">
        <v>283</v>
      </c>
      <c r="J190" s="12" t="s">
        <v>285</v>
      </c>
      <c r="K190" s="12" t="s">
        <v>304</v>
      </c>
      <c r="L190" s="12" t="s">
        <v>305</v>
      </c>
      <c r="M190" s="12" t="s">
        <v>279</v>
      </c>
      <c r="N190" s="12" t="s">
        <v>303</v>
      </c>
      <c r="O190" s="12" t="s">
        <v>291</v>
      </c>
      <c r="Q190" s="12">
        <v>2018</v>
      </c>
    </row>
    <row r="191" spans="1:17" s="12" customFormat="1" ht="60" x14ac:dyDescent="0.25">
      <c r="A191" s="12" t="s">
        <v>252</v>
      </c>
      <c r="F191" s="20" t="str">
        <f t="shared" si="2"/>
        <v>Non-lead</v>
      </c>
      <c r="G191" s="12" t="s">
        <v>286</v>
      </c>
      <c r="H191" s="12" t="s">
        <v>278</v>
      </c>
      <c r="I191" s="12" t="s">
        <v>283</v>
      </c>
      <c r="J191" s="12" t="s">
        <v>285</v>
      </c>
      <c r="K191" s="12" t="s">
        <v>304</v>
      </c>
      <c r="L191" s="12" t="s">
        <v>305</v>
      </c>
      <c r="M191" s="12" t="s">
        <v>279</v>
      </c>
      <c r="N191" s="12" t="s">
        <v>303</v>
      </c>
      <c r="O191" s="12" t="s">
        <v>291</v>
      </c>
      <c r="Q191" s="12">
        <v>2019</v>
      </c>
    </row>
    <row r="192" spans="1:17" s="12" customFormat="1" ht="60" x14ac:dyDescent="0.25">
      <c r="A192" s="12" t="s">
        <v>253</v>
      </c>
      <c r="F192" s="20" t="str">
        <f t="shared" si="2"/>
        <v>Non-lead</v>
      </c>
      <c r="G192" s="12" t="s">
        <v>286</v>
      </c>
      <c r="H192" s="12" t="s">
        <v>278</v>
      </c>
      <c r="I192" s="12" t="s">
        <v>283</v>
      </c>
      <c r="J192" s="12" t="s">
        <v>285</v>
      </c>
      <c r="K192" s="12" t="s">
        <v>304</v>
      </c>
      <c r="L192" s="12" t="s">
        <v>305</v>
      </c>
      <c r="M192" s="12" t="s">
        <v>279</v>
      </c>
      <c r="N192" s="12" t="s">
        <v>303</v>
      </c>
      <c r="O192" s="12" t="s">
        <v>291</v>
      </c>
      <c r="Q192" s="12">
        <v>2019</v>
      </c>
    </row>
    <row r="193" spans="1:17" s="12" customFormat="1" ht="60" x14ac:dyDescent="0.25">
      <c r="A193" s="12" t="s">
        <v>254</v>
      </c>
      <c r="F193" s="20" t="str">
        <f t="shared" si="2"/>
        <v>Unknown</v>
      </c>
      <c r="G193" s="12" t="s">
        <v>286</v>
      </c>
      <c r="H193" s="12" t="s">
        <v>282</v>
      </c>
      <c r="I193" s="12" t="s">
        <v>283</v>
      </c>
      <c r="J193" s="12" t="s">
        <v>285</v>
      </c>
      <c r="K193" s="12" t="s">
        <v>304</v>
      </c>
      <c r="L193" s="12" t="s">
        <v>305</v>
      </c>
      <c r="M193" s="12" t="s">
        <v>307</v>
      </c>
      <c r="N193" s="12" t="s">
        <v>303</v>
      </c>
      <c r="O193" s="12" t="s">
        <v>302</v>
      </c>
    </row>
    <row r="194" spans="1:17" s="12" customFormat="1" ht="60" x14ac:dyDescent="0.25">
      <c r="A194" s="12" t="s">
        <v>255</v>
      </c>
      <c r="F194" s="20" t="str">
        <f t="shared" si="2"/>
        <v>Unknown</v>
      </c>
      <c r="G194" s="12" t="s">
        <v>286</v>
      </c>
      <c r="H194" s="12" t="s">
        <v>282</v>
      </c>
      <c r="I194" s="12" t="s">
        <v>283</v>
      </c>
      <c r="J194" s="12" t="s">
        <v>285</v>
      </c>
      <c r="K194" s="12" t="s">
        <v>304</v>
      </c>
      <c r="L194" s="12" t="s">
        <v>305</v>
      </c>
      <c r="M194" s="12" t="s">
        <v>279</v>
      </c>
      <c r="N194" s="12" t="s">
        <v>303</v>
      </c>
      <c r="O194" s="12" t="s">
        <v>302</v>
      </c>
    </row>
    <row r="195" spans="1:17" s="12" customFormat="1" ht="45" x14ac:dyDescent="0.25">
      <c r="A195" s="12" t="s">
        <v>256</v>
      </c>
      <c r="F195" s="20" t="str">
        <f t="shared" ref="F195:F258" si="3">IF(OR((G195="Lead"),(H195="Lead")),"Lead",IF(OR((G195="GRR"),(H195="GRR")),"GRR",IF(AND(OR((G195="Non-Lead"),(G195="Copper"),(G195="Galvanized"),(G195="Plastic"),(G195="Ductile Iron"),(G195="Cast Iron")),(OR((H195="Non-Lead"),(H195="Copper"),(H195="Galvanized"),(H195="Plastic"),(H195="Ductile Iron"),(H195="Cast Iron")))),"Non-lead",IF(OR(AND(OR(G195="Non-lead",G195="Copper",G195="Galvanized",G195="Plastic",G195="Ductile Iron",G195="Cast Iron",G195="Unknown"),(H195="Unknown")),(AND(OR(H195="Non-lead",H195="Copper",H195="Galvanized",H195="Plastic",H195="Ductile Iron",H195="Cast Iron"),(G195="Unknown")))),"Unknown",""))))</f>
        <v>Non-lead</v>
      </c>
      <c r="G195" s="12" t="s">
        <v>286</v>
      </c>
      <c r="H195" s="12" t="s">
        <v>278</v>
      </c>
      <c r="I195" s="12" t="s">
        <v>283</v>
      </c>
      <c r="J195" s="12" t="s">
        <v>285</v>
      </c>
      <c r="K195" s="12" t="s">
        <v>304</v>
      </c>
      <c r="L195" s="12" t="s">
        <v>305</v>
      </c>
      <c r="M195" s="12" t="s">
        <v>279</v>
      </c>
      <c r="N195" s="12" t="s">
        <v>303</v>
      </c>
      <c r="O195" s="12" t="s">
        <v>291</v>
      </c>
      <c r="Q195" s="12">
        <v>2020</v>
      </c>
    </row>
    <row r="196" spans="1:17" s="12" customFormat="1" ht="60" x14ac:dyDescent="0.25">
      <c r="A196" s="12" t="s">
        <v>257</v>
      </c>
      <c r="F196" s="20" t="str">
        <f t="shared" si="3"/>
        <v>Non-lead</v>
      </c>
      <c r="G196" s="12" t="s">
        <v>286</v>
      </c>
      <c r="H196" s="12" t="s">
        <v>278</v>
      </c>
      <c r="I196" s="12" t="s">
        <v>283</v>
      </c>
      <c r="J196" s="12" t="s">
        <v>285</v>
      </c>
      <c r="K196" s="12" t="s">
        <v>304</v>
      </c>
      <c r="L196" s="12" t="s">
        <v>305</v>
      </c>
      <c r="M196" s="12" t="s">
        <v>279</v>
      </c>
      <c r="N196" s="12" t="s">
        <v>303</v>
      </c>
      <c r="O196" s="12" t="s">
        <v>291</v>
      </c>
      <c r="Q196" s="12">
        <v>2020</v>
      </c>
    </row>
    <row r="197" spans="1:17" s="12" customFormat="1" ht="45" x14ac:dyDescent="0.25">
      <c r="A197" s="12" t="s">
        <v>258</v>
      </c>
      <c r="F197" s="20" t="str">
        <f t="shared" si="3"/>
        <v>Non-lead</v>
      </c>
      <c r="G197" s="12" t="s">
        <v>286</v>
      </c>
      <c r="H197" s="12" t="s">
        <v>278</v>
      </c>
      <c r="I197" s="12" t="s">
        <v>283</v>
      </c>
      <c r="J197" s="12" t="s">
        <v>285</v>
      </c>
      <c r="K197" s="12" t="s">
        <v>304</v>
      </c>
      <c r="L197" s="12" t="s">
        <v>305</v>
      </c>
      <c r="M197" s="12" t="s">
        <v>279</v>
      </c>
      <c r="N197" s="12" t="s">
        <v>303</v>
      </c>
      <c r="O197" s="12" t="s">
        <v>291</v>
      </c>
      <c r="Q197" s="12">
        <v>2020</v>
      </c>
    </row>
    <row r="198" spans="1:17" s="12" customFormat="1" ht="60" x14ac:dyDescent="0.25">
      <c r="A198" s="12" t="s">
        <v>259</v>
      </c>
      <c r="F198" s="20" t="str">
        <f t="shared" si="3"/>
        <v>Non-lead</v>
      </c>
      <c r="G198" s="12" t="s">
        <v>286</v>
      </c>
      <c r="H198" s="12" t="s">
        <v>278</v>
      </c>
      <c r="I198" s="12" t="s">
        <v>283</v>
      </c>
      <c r="J198" s="12" t="s">
        <v>285</v>
      </c>
      <c r="K198" s="12" t="s">
        <v>304</v>
      </c>
      <c r="L198" s="12" t="s">
        <v>305</v>
      </c>
      <c r="M198" s="12" t="s">
        <v>279</v>
      </c>
      <c r="N198" s="12" t="s">
        <v>303</v>
      </c>
      <c r="O198" s="12" t="s">
        <v>291</v>
      </c>
      <c r="Q198" s="12">
        <v>2021</v>
      </c>
    </row>
    <row r="199" spans="1:17" s="12" customFormat="1" ht="45" x14ac:dyDescent="0.25">
      <c r="A199" s="12" t="s">
        <v>260</v>
      </c>
      <c r="F199" s="20" t="str">
        <f t="shared" si="3"/>
        <v>Non-lead</v>
      </c>
      <c r="G199" s="12" t="s">
        <v>286</v>
      </c>
      <c r="H199" s="12" t="s">
        <v>278</v>
      </c>
      <c r="I199" s="12" t="s">
        <v>283</v>
      </c>
      <c r="J199" s="12" t="s">
        <v>285</v>
      </c>
      <c r="K199" s="12" t="s">
        <v>304</v>
      </c>
      <c r="L199" s="12" t="s">
        <v>305</v>
      </c>
      <c r="M199" s="12" t="s">
        <v>279</v>
      </c>
      <c r="N199" s="12" t="s">
        <v>303</v>
      </c>
      <c r="O199" s="12" t="s">
        <v>291</v>
      </c>
      <c r="Q199" s="12">
        <v>2021</v>
      </c>
    </row>
    <row r="200" spans="1:17" s="12" customFormat="1" ht="60" x14ac:dyDescent="0.25">
      <c r="A200" s="12" t="s">
        <v>261</v>
      </c>
      <c r="F200" s="20" t="str">
        <f t="shared" si="3"/>
        <v>Unknown</v>
      </c>
      <c r="G200" s="12" t="s">
        <v>286</v>
      </c>
      <c r="H200" s="12" t="s">
        <v>282</v>
      </c>
      <c r="I200" s="12" t="s">
        <v>283</v>
      </c>
      <c r="J200" s="12" t="s">
        <v>285</v>
      </c>
      <c r="K200" s="12" t="s">
        <v>304</v>
      </c>
      <c r="L200" s="12" t="s">
        <v>305</v>
      </c>
      <c r="M200" s="12" t="s">
        <v>279</v>
      </c>
      <c r="N200" s="12" t="s">
        <v>303</v>
      </c>
      <c r="O200" s="12" t="s">
        <v>302</v>
      </c>
      <c r="Q200" s="12" t="s">
        <v>276</v>
      </c>
    </row>
    <row r="201" spans="1:17" s="12" customFormat="1" ht="45" x14ac:dyDescent="0.25">
      <c r="A201" s="12" t="s">
        <v>262</v>
      </c>
      <c r="F201" s="20" t="str">
        <f t="shared" si="3"/>
        <v>Non-lead</v>
      </c>
      <c r="G201" s="12" t="s">
        <v>286</v>
      </c>
      <c r="H201" s="12" t="s">
        <v>278</v>
      </c>
      <c r="I201" s="12" t="s">
        <v>283</v>
      </c>
      <c r="J201" s="12" t="s">
        <v>285</v>
      </c>
      <c r="K201" s="12" t="s">
        <v>304</v>
      </c>
      <c r="L201" s="12" t="s">
        <v>305</v>
      </c>
      <c r="M201" s="12" t="s">
        <v>279</v>
      </c>
      <c r="N201" s="12" t="s">
        <v>303</v>
      </c>
      <c r="O201" s="12" t="s">
        <v>302</v>
      </c>
    </row>
    <row r="202" spans="1:17" s="12" customFormat="1" ht="30" x14ac:dyDescent="0.25">
      <c r="A202" s="12" t="s">
        <v>263</v>
      </c>
      <c r="F202" s="20" t="str">
        <f t="shared" si="3"/>
        <v>Unknown</v>
      </c>
      <c r="G202" s="12" t="s">
        <v>286</v>
      </c>
      <c r="H202" s="12" t="s">
        <v>282</v>
      </c>
      <c r="I202" s="12" t="s">
        <v>283</v>
      </c>
      <c r="J202" s="12" t="s">
        <v>285</v>
      </c>
      <c r="K202" s="12" t="s">
        <v>304</v>
      </c>
      <c r="L202" s="12" t="s">
        <v>305</v>
      </c>
      <c r="M202" s="12" t="s">
        <v>279</v>
      </c>
      <c r="N202" s="12" t="s">
        <v>303</v>
      </c>
      <c r="O202" s="12" t="s">
        <v>302</v>
      </c>
      <c r="Q202" s="12" t="s">
        <v>277</v>
      </c>
    </row>
    <row r="203" spans="1:17" s="12" customFormat="1" ht="60" x14ac:dyDescent="0.25">
      <c r="A203" s="12" t="s">
        <v>264</v>
      </c>
      <c r="F203" s="20" t="str">
        <f t="shared" si="3"/>
        <v>Unknown</v>
      </c>
      <c r="G203" s="12" t="s">
        <v>286</v>
      </c>
      <c r="H203" s="12" t="s">
        <v>282</v>
      </c>
      <c r="I203" s="12" t="s">
        <v>283</v>
      </c>
      <c r="J203" s="12" t="s">
        <v>285</v>
      </c>
      <c r="K203" s="12" t="s">
        <v>304</v>
      </c>
      <c r="L203" s="12" t="s">
        <v>305</v>
      </c>
      <c r="M203" s="12" t="s">
        <v>279</v>
      </c>
      <c r="N203" s="12" t="s">
        <v>303</v>
      </c>
      <c r="O203" s="12" t="s">
        <v>302</v>
      </c>
    </row>
    <row r="204" spans="1:17" s="12" customFormat="1" ht="45" x14ac:dyDescent="0.25">
      <c r="A204" s="12" t="s">
        <v>265</v>
      </c>
      <c r="F204" s="20" t="str">
        <f t="shared" si="3"/>
        <v>Non-lead</v>
      </c>
      <c r="G204" s="12" t="s">
        <v>286</v>
      </c>
      <c r="H204" s="12" t="s">
        <v>278</v>
      </c>
      <c r="I204" s="12" t="s">
        <v>283</v>
      </c>
      <c r="J204" s="12" t="s">
        <v>285</v>
      </c>
      <c r="K204" s="12" t="s">
        <v>304</v>
      </c>
      <c r="L204" s="12" t="s">
        <v>305</v>
      </c>
      <c r="M204" s="12" t="s">
        <v>279</v>
      </c>
      <c r="N204" s="12" t="s">
        <v>303</v>
      </c>
      <c r="O204" s="12" t="s">
        <v>302</v>
      </c>
    </row>
    <row r="205" spans="1:17" s="12" customFormat="1" ht="60" x14ac:dyDescent="0.25">
      <c r="A205" s="12" t="s">
        <v>266</v>
      </c>
      <c r="F205" s="20" t="str">
        <f t="shared" si="3"/>
        <v>Unknown</v>
      </c>
      <c r="G205" s="12" t="s">
        <v>286</v>
      </c>
      <c r="H205" s="12" t="s">
        <v>282</v>
      </c>
      <c r="I205" s="12" t="s">
        <v>283</v>
      </c>
      <c r="J205" s="12" t="s">
        <v>285</v>
      </c>
      <c r="K205" s="12" t="s">
        <v>304</v>
      </c>
      <c r="L205" s="12" t="s">
        <v>305</v>
      </c>
      <c r="M205" s="12" t="s">
        <v>279</v>
      </c>
      <c r="N205" s="12" t="s">
        <v>303</v>
      </c>
      <c r="O205" s="12" t="s">
        <v>302</v>
      </c>
    </row>
    <row r="206" spans="1:17" s="12" customFormat="1" ht="45" x14ac:dyDescent="0.25">
      <c r="A206" s="12" t="s">
        <v>267</v>
      </c>
      <c r="F206" s="20" t="str">
        <f t="shared" si="3"/>
        <v>Non-lead</v>
      </c>
      <c r="G206" s="12" t="s">
        <v>286</v>
      </c>
      <c r="H206" s="12" t="s">
        <v>286</v>
      </c>
      <c r="I206" s="12" t="s">
        <v>283</v>
      </c>
      <c r="J206" s="12" t="s">
        <v>285</v>
      </c>
      <c r="K206" s="12" t="s">
        <v>304</v>
      </c>
      <c r="L206" s="12" t="s">
        <v>305</v>
      </c>
      <c r="M206" s="12" t="s">
        <v>279</v>
      </c>
      <c r="N206" s="12" t="s">
        <v>303</v>
      </c>
      <c r="O206" s="12" t="s">
        <v>302</v>
      </c>
    </row>
    <row r="207" spans="1:17" s="12" customFormat="1" ht="45" x14ac:dyDescent="0.25">
      <c r="A207" s="12" t="s">
        <v>268</v>
      </c>
      <c r="F207" s="20" t="str">
        <f t="shared" si="3"/>
        <v>Non-lead</v>
      </c>
      <c r="G207" s="12" t="s">
        <v>286</v>
      </c>
      <c r="H207" s="12" t="s">
        <v>286</v>
      </c>
      <c r="I207" s="12" t="s">
        <v>283</v>
      </c>
      <c r="J207" s="12" t="s">
        <v>285</v>
      </c>
      <c r="K207" s="12" t="s">
        <v>304</v>
      </c>
      <c r="L207" s="12" t="s">
        <v>305</v>
      </c>
      <c r="M207" s="12" t="s">
        <v>280</v>
      </c>
      <c r="N207" s="12" t="s">
        <v>303</v>
      </c>
      <c r="O207" s="12" t="s">
        <v>302</v>
      </c>
    </row>
    <row r="208" spans="1:17" s="12" customFormat="1" x14ac:dyDescent="0.25">
      <c r="F208" s="20" t="str">
        <f t="shared" si="3"/>
        <v/>
      </c>
    </row>
    <row r="209" spans="6:6" s="12" customFormat="1" x14ac:dyDescent="0.25">
      <c r="F209" s="20" t="str">
        <f t="shared" si="3"/>
        <v/>
      </c>
    </row>
    <row r="210" spans="6:6" s="12" customFormat="1" x14ac:dyDescent="0.25">
      <c r="F210" s="20" t="str">
        <f t="shared" si="3"/>
        <v/>
      </c>
    </row>
    <row r="211" spans="6:6" s="12" customFormat="1" x14ac:dyDescent="0.25">
      <c r="F211" s="20" t="str">
        <f t="shared" si="3"/>
        <v/>
      </c>
    </row>
    <row r="212" spans="6:6" s="12" customFormat="1" x14ac:dyDescent="0.25">
      <c r="F212" s="20" t="str">
        <f t="shared" si="3"/>
        <v/>
      </c>
    </row>
    <row r="213" spans="6:6" s="12" customFormat="1" x14ac:dyDescent="0.25">
      <c r="F213" s="20" t="str">
        <f t="shared" si="3"/>
        <v/>
      </c>
    </row>
    <row r="214" spans="6:6" s="12" customFormat="1" x14ac:dyDescent="0.25">
      <c r="F214" s="20" t="str">
        <f t="shared" si="3"/>
        <v/>
      </c>
    </row>
    <row r="215" spans="6:6" s="12" customFormat="1" x14ac:dyDescent="0.25">
      <c r="F215" s="20" t="str">
        <f t="shared" si="3"/>
        <v/>
      </c>
    </row>
    <row r="216" spans="6:6" s="12" customFormat="1" x14ac:dyDescent="0.25">
      <c r="F216" s="20" t="str">
        <f t="shared" si="3"/>
        <v/>
      </c>
    </row>
    <row r="217" spans="6:6" s="12" customFormat="1" x14ac:dyDescent="0.25">
      <c r="F217" s="20" t="str">
        <f t="shared" si="3"/>
        <v/>
      </c>
    </row>
    <row r="218" spans="6:6" s="12" customFormat="1" x14ac:dyDescent="0.25">
      <c r="F218" s="20" t="str">
        <f t="shared" si="3"/>
        <v/>
      </c>
    </row>
    <row r="219" spans="6:6" s="12" customFormat="1" x14ac:dyDescent="0.25">
      <c r="F219" s="20" t="str">
        <f t="shared" si="3"/>
        <v/>
      </c>
    </row>
    <row r="220" spans="6:6" s="12" customFormat="1" x14ac:dyDescent="0.25">
      <c r="F220" s="20" t="str">
        <f t="shared" si="3"/>
        <v/>
      </c>
    </row>
    <row r="221" spans="6:6" s="12" customFormat="1" x14ac:dyDescent="0.25">
      <c r="F221" s="20" t="str">
        <f t="shared" si="3"/>
        <v/>
      </c>
    </row>
    <row r="222" spans="6:6" s="12" customFormat="1" x14ac:dyDescent="0.25">
      <c r="F222" s="20" t="str">
        <f t="shared" si="3"/>
        <v/>
      </c>
    </row>
    <row r="223" spans="6:6" s="12" customFormat="1" x14ac:dyDescent="0.25">
      <c r="F223" s="20" t="str">
        <f t="shared" si="3"/>
        <v/>
      </c>
    </row>
    <row r="224" spans="6:6" s="12" customFormat="1" x14ac:dyDescent="0.25">
      <c r="F224" s="20" t="str">
        <f t="shared" si="3"/>
        <v/>
      </c>
    </row>
    <row r="225" spans="6:6" s="12" customFormat="1" x14ac:dyDescent="0.25">
      <c r="F225" s="20" t="str">
        <f t="shared" si="3"/>
        <v/>
      </c>
    </row>
    <row r="226" spans="6:6" s="12" customFormat="1" x14ac:dyDescent="0.25">
      <c r="F226" s="20" t="str">
        <f t="shared" si="3"/>
        <v/>
      </c>
    </row>
    <row r="227" spans="6:6" s="12" customFormat="1" x14ac:dyDescent="0.25">
      <c r="F227" s="20" t="str">
        <f t="shared" si="3"/>
        <v/>
      </c>
    </row>
    <row r="228" spans="6:6" s="12" customFormat="1" x14ac:dyDescent="0.25">
      <c r="F228" s="20" t="str">
        <f t="shared" si="3"/>
        <v/>
      </c>
    </row>
    <row r="229" spans="6:6" s="12" customFormat="1" x14ac:dyDescent="0.25">
      <c r="F229" s="20" t="str">
        <f t="shared" si="3"/>
        <v/>
      </c>
    </row>
    <row r="230" spans="6:6" s="12" customFormat="1" x14ac:dyDescent="0.25">
      <c r="F230" s="20" t="str">
        <f t="shared" si="3"/>
        <v/>
      </c>
    </row>
    <row r="231" spans="6:6" s="12" customFormat="1" x14ac:dyDescent="0.25">
      <c r="F231" s="20" t="str">
        <f t="shared" si="3"/>
        <v/>
      </c>
    </row>
    <row r="232" spans="6:6" s="12" customFormat="1" x14ac:dyDescent="0.25">
      <c r="F232" s="20" t="str">
        <f t="shared" si="3"/>
        <v/>
      </c>
    </row>
    <row r="233" spans="6:6" s="12" customFormat="1" x14ac:dyDescent="0.25">
      <c r="F233" s="20" t="str">
        <f t="shared" si="3"/>
        <v/>
      </c>
    </row>
    <row r="234" spans="6:6" s="12" customFormat="1" x14ac:dyDescent="0.25">
      <c r="F234" s="20" t="str">
        <f t="shared" si="3"/>
        <v/>
      </c>
    </row>
    <row r="235" spans="6:6" s="12" customFormat="1" x14ac:dyDescent="0.25">
      <c r="F235" s="20" t="str">
        <f t="shared" si="3"/>
        <v/>
      </c>
    </row>
    <row r="236" spans="6:6" s="12" customFormat="1" x14ac:dyDescent="0.25">
      <c r="F236" s="20" t="str">
        <f t="shared" si="3"/>
        <v/>
      </c>
    </row>
    <row r="237" spans="6:6" s="12" customFormat="1" x14ac:dyDescent="0.25">
      <c r="F237" s="20" t="str">
        <f t="shared" si="3"/>
        <v/>
      </c>
    </row>
    <row r="238" spans="6:6" s="12" customFormat="1" x14ac:dyDescent="0.25">
      <c r="F238" s="20" t="str">
        <f t="shared" si="3"/>
        <v/>
      </c>
    </row>
    <row r="239" spans="6:6" s="12" customFormat="1" x14ac:dyDescent="0.25">
      <c r="F239" s="20" t="str">
        <f t="shared" si="3"/>
        <v/>
      </c>
    </row>
    <row r="240" spans="6:6" s="12" customFormat="1" x14ac:dyDescent="0.25">
      <c r="F240" s="20" t="str">
        <f t="shared" si="3"/>
        <v/>
      </c>
    </row>
    <row r="241" spans="6:6" s="12" customFormat="1" x14ac:dyDescent="0.25">
      <c r="F241" s="20" t="str">
        <f t="shared" si="3"/>
        <v/>
      </c>
    </row>
    <row r="242" spans="6:6" s="12" customFormat="1" x14ac:dyDescent="0.25">
      <c r="F242" s="20" t="str">
        <f t="shared" si="3"/>
        <v/>
      </c>
    </row>
    <row r="243" spans="6:6" s="12" customFormat="1" x14ac:dyDescent="0.25">
      <c r="F243" s="20" t="str">
        <f t="shared" si="3"/>
        <v/>
      </c>
    </row>
    <row r="244" spans="6:6" s="12" customFormat="1" x14ac:dyDescent="0.25">
      <c r="F244" s="20" t="str">
        <f t="shared" si="3"/>
        <v/>
      </c>
    </row>
    <row r="245" spans="6:6" s="12" customFormat="1" x14ac:dyDescent="0.25">
      <c r="F245" s="20" t="str">
        <f t="shared" si="3"/>
        <v/>
      </c>
    </row>
    <row r="246" spans="6:6" s="12" customFormat="1" x14ac:dyDescent="0.25">
      <c r="F246" s="20" t="str">
        <f t="shared" si="3"/>
        <v/>
      </c>
    </row>
    <row r="247" spans="6:6" s="12" customFormat="1" x14ac:dyDescent="0.25">
      <c r="F247" s="20" t="str">
        <f t="shared" si="3"/>
        <v/>
      </c>
    </row>
    <row r="248" spans="6:6" s="12" customFormat="1" x14ac:dyDescent="0.25">
      <c r="F248" s="20" t="str">
        <f t="shared" si="3"/>
        <v/>
      </c>
    </row>
    <row r="249" spans="6:6" s="12" customFormat="1" x14ac:dyDescent="0.25">
      <c r="F249" s="20" t="str">
        <f t="shared" si="3"/>
        <v/>
      </c>
    </row>
    <row r="250" spans="6:6" s="12" customFormat="1" x14ac:dyDescent="0.25">
      <c r="F250" s="20" t="str">
        <f t="shared" si="3"/>
        <v/>
      </c>
    </row>
    <row r="251" spans="6:6" s="12" customFormat="1" x14ac:dyDescent="0.25">
      <c r="F251" s="20" t="str">
        <f t="shared" si="3"/>
        <v/>
      </c>
    </row>
    <row r="252" spans="6:6" s="12" customFormat="1" x14ac:dyDescent="0.25">
      <c r="F252" s="20" t="str">
        <f t="shared" si="3"/>
        <v/>
      </c>
    </row>
    <row r="253" spans="6:6" s="12" customFormat="1" x14ac:dyDescent="0.25">
      <c r="F253" s="20" t="str">
        <f t="shared" si="3"/>
        <v/>
      </c>
    </row>
    <row r="254" spans="6:6" s="12" customFormat="1" x14ac:dyDescent="0.25">
      <c r="F254" s="20" t="str">
        <f t="shared" si="3"/>
        <v/>
      </c>
    </row>
    <row r="255" spans="6:6" s="12" customFormat="1" x14ac:dyDescent="0.25">
      <c r="F255" s="20" t="str">
        <f t="shared" si="3"/>
        <v/>
      </c>
    </row>
    <row r="256" spans="6:6" s="12" customFormat="1" x14ac:dyDescent="0.25">
      <c r="F256" s="20" t="str">
        <f t="shared" si="3"/>
        <v/>
      </c>
    </row>
    <row r="257" spans="6:6" s="12" customFormat="1" x14ac:dyDescent="0.25">
      <c r="F257" s="20" t="str">
        <f t="shared" si="3"/>
        <v/>
      </c>
    </row>
    <row r="258" spans="6:6" s="12" customFormat="1" x14ac:dyDescent="0.25">
      <c r="F258" s="20" t="str">
        <f t="shared" si="3"/>
        <v/>
      </c>
    </row>
    <row r="259" spans="6:6" s="12" customFormat="1" x14ac:dyDescent="0.25">
      <c r="F259" s="20" t="str">
        <f t="shared" ref="F259:F322" si="4">IF(OR((G259="Lead"),(H259="Lead")),"Lead",IF(OR((G259="GRR"),(H259="GRR")),"GRR",IF(AND(OR((G259="Non-Lead"),(G259="Copper"),(G259="Galvanized"),(G259="Plastic"),(G259="Ductile Iron"),(G259="Cast Iron")),(OR((H259="Non-Lead"),(H259="Copper"),(H259="Galvanized"),(H259="Plastic"),(H259="Ductile Iron"),(H259="Cast Iron")))),"Non-lead",IF(OR(AND(OR(G259="Non-lead",G259="Copper",G259="Galvanized",G259="Plastic",G259="Ductile Iron",G259="Cast Iron",G259="Unknown"),(H259="Unknown")),(AND(OR(H259="Non-lead",H259="Copper",H259="Galvanized",H259="Plastic",H259="Ductile Iron",H259="Cast Iron"),(G259="Unknown")))),"Unknown",""))))</f>
        <v/>
      </c>
    </row>
    <row r="260" spans="6:6" s="12" customFormat="1" x14ac:dyDescent="0.25">
      <c r="F260" s="20" t="str">
        <f t="shared" si="4"/>
        <v/>
      </c>
    </row>
    <row r="261" spans="6:6" s="12" customFormat="1" x14ac:dyDescent="0.25">
      <c r="F261" s="20" t="str">
        <f t="shared" si="4"/>
        <v/>
      </c>
    </row>
    <row r="262" spans="6:6" s="12" customFormat="1" x14ac:dyDescent="0.25">
      <c r="F262" s="20" t="str">
        <f t="shared" si="4"/>
        <v/>
      </c>
    </row>
    <row r="263" spans="6:6" s="12" customFormat="1" x14ac:dyDescent="0.25">
      <c r="F263" s="20" t="str">
        <f t="shared" si="4"/>
        <v/>
      </c>
    </row>
    <row r="264" spans="6:6" s="12" customFormat="1" x14ac:dyDescent="0.25">
      <c r="F264" s="20" t="str">
        <f t="shared" si="4"/>
        <v/>
      </c>
    </row>
    <row r="265" spans="6:6" s="12" customFormat="1" x14ac:dyDescent="0.25">
      <c r="F265" s="20" t="str">
        <f t="shared" si="4"/>
        <v/>
      </c>
    </row>
    <row r="266" spans="6:6" s="12" customFormat="1" x14ac:dyDescent="0.25">
      <c r="F266" s="20" t="str">
        <f t="shared" si="4"/>
        <v/>
      </c>
    </row>
    <row r="267" spans="6:6" s="12" customFormat="1" x14ac:dyDescent="0.25">
      <c r="F267" s="20" t="str">
        <f t="shared" si="4"/>
        <v/>
      </c>
    </row>
    <row r="268" spans="6:6" s="12" customFormat="1" x14ac:dyDescent="0.25">
      <c r="F268" s="20" t="str">
        <f t="shared" si="4"/>
        <v/>
      </c>
    </row>
    <row r="269" spans="6:6" s="12" customFormat="1" x14ac:dyDescent="0.25">
      <c r="F269" s="20" t="str">
        <f t="shared" si="4"/>
        <v/>
      </c>
    </row>
    <row r="270" spans="6:6" s="12" customFormat="1" x14ac:dyDescent="0.25">
      <c r="F270" s="20" t="str">
        <f t="shared" si="4"/>
        <v/>
      </c>
    </row>
    <row r="271" spans="6:6" s="12" customFormat="1" x14ac:dyDescent="0.25">
      <c r="F271" s="20" t="str">
        <f t="shared" si="4"/>
        <v/>
      </c>
    </row>
    <row r="272" spans="6:6" s="12" customFormat="1" x14ac:dyDescent="0.25">
      <c r="F272" s="20" t="str">
        <f t="shared" si="4"/>
        <v/>
      </c>
    </row>
    <row r="273" spans="6:6" s="12" customFormat="1" x14ac:dyDescent="0.25">
      <c r="F273" s="20" t="str">
        <f t="shared" si="4"/>
        <v/>
      </c>
    </row>
    <row r="274" spans="6:6" s="12" customFormat="1" x14ac:dyDescent="0.25">
      <c r="F274" s="20" t="str">
        <f t="shared" si="4"/>
        <v/>
      </c>
    </row>
    <row r="275" spans="6:6" s="12" customFormat="1" x14ac:dyDescent="0.25">
      <c r="F275" s="20" t="str">
        <f t="shared" si="4"/>
        <v/>
      </c>
    </row>
    <row r="276" spans="6:6" s="12" customFormat="1" x14ac:dyDescent="0.25">
      <c r="F276" s="20" t="str">
        <f t="shared" si="4"/>
        <v/>
      </c>
    </row>
    <row r="277" spans="6:6" s="12" customFormat="1" x14ac:dyDescent="0.25">
      <c r="F277" s="20" t="str">
        <f t="shared" si="4"/>
        <v/>
      </c>
    </row>
    <row r="278" spans="6:6" s="12" customFormat="1" x14ac:dyDescent="0.25">
      <c r="F278" s="20" t="str">
        <f t="shared" si="4"/>
        <v/>
      </c>
    </row>
    <row r="279" spans="6:6" s="12" customFormat="1" x14ac:dyDescent="0.25">
      <c r="F279" s="20" t="str">
        <f t="shared" si="4"/>
        <v/>
      </c>
    </row>
    <row r="280" spans="6:6" s="12" customFormat="1" x14ac:dyDescent="0.25">
      <c r="F280" s="20" t="str">
        <f t="shared" si="4"/>
        <v/>
      </c>
    </row>
    <row r="281" spans="6:6" s="12" customFormat="1" x14ac:dyDescent="0.25">
      <c r="F281" s="20" t="str">
        <f t="shared" si="4"/>
        <v/>
      </c>
    </row>
    <row r="282" spans="6:6" s="12" customFormat="1" x14ac:dyDescent="0.25">
      <c r="F282" s="20" t="str">
        <f t="shared" si="4"/>
        <v/>
      </c>
    </row>
    <row r="283" spans="6:6" s="12" customFormat="1" x14ac:dyDescent="0.25">
      <c r="F283" s="20" t="str">
        <f t="shared" si="4"/>
        <v/>
      </c>
    </row>
    <row r="284" spans="6:6" s="12" customFormat="1" x14ac:dyDescent="0.25">
      <c r="F284" s="20" t="str">
        <f t="shared" si="4"/>
        <v/>
      </c>
    </row>
    <row r="285" spans="6:6" s="12" customFormat="1" x14ac:dyDescent="0.25">
      <c r="F285" s="20" t="str">
        <f t="shared" si="4"/>
        <v/>
      </c>
    </row>
    <row r="286" spans="6:6" s="12" customFormat="1" x14ac:dyDescent="0.25">
      <c r="F286" s="20" t="str">
        <f t="shared" si="4"/>
        <v/>
      </c>
    </row>
    <row r="287" spans="6:6" s="12" customFormat="1" x14ac:dyDescent="0.25">
      <c r="F287" s="20" t="str">
        <f t="shared" si="4"/>
        <v/>
      </c>
    </row>
    <row r="288" spans="6:6" s="12" customFormat="1" x14ac:dyDescent="0.25">
      <c r="F288" s="20" t="str">
        <f t="shared" si="4"/>
        <v/>
      </c>
    </row>
    <row r="289" spans="6:6" s="12" customFormat="1" x14ac:dyDescent="0.25">
      <c r="F289" s="20" t="str">
        <f t="shared" si="4"/>
        <v/>
      </c>
    </row>
    <row r="290" spans="6:6" s="12" customFormat="1" x14ac:dyDescent="0.25">
      <c r="F290" s="20" t="str">
        <f t="shared" si="4"/>
        <v/>
      </c>
    </row>
    <row r="291" spans="6:6" s="12" customFormat="1" x14ac:dyDescent="0.25">
      <c r="F291" s="20" t="str">
        <f t="shared" si="4"/>
        <v/>
      </c>
    </row>
    <row r="292" spans="6:6" s="12" customFormat="1" x14ac:dyDescent="0.25">
      <c r="F292" s="20" t="str">
        <f t="shared" si="4"/>
        <v/>
      </c>
    </row>
    <row r="293" spans="6:6" s="12" customFormat="1" x14ac:dyDescent="0.25">
      <c r="F293" s="20" t="str">
        <f t="shared" si="4"/>
        <v/>
      </c>
    </row>
    <row r="294" spans="6:6" s="12" customFormat="1" x14ac:dyDescent="0.25">
      <c r="F294" s="20" t="str">
        <f t="shared" si="4"/>
        <v/>
      </c>
    </row>
    <row r="295" spans="6:6" s="12" customFormat="1" x14ac:dyDescent="0.25">
      <c r="F295" s="20" t="str">
        <f t="shared" si="4"/>
        <v/>
      </c>
    </row>
    <row r="296" spans="6:6" s="12" customFormat="1" x14ac:dyDescent="0.25">
      <c r="F296" s="20" t="str">
        <f t="shared" si="4"/>
        <v/>
      </c>
    </row>
    <row r="297" spans="6:6" s="12" customFormat="1" x14ac:dyDescent="0.25">
      <c r="F297" s="20" t="str">
        <f t="shared" si="4"/>
        <v/>
      </c>
    </row>
    <row r="298" spans="6:6" s="12" customFormat="1" x14ac:dyDescent="0.25">
      <c r="F298" s="20" t="str">
        <f t="shared" si="4"/>
        <v/>
      </c>
    </row>
    <row r="299" spans="6:6" s="12" customFormat="1" x14ac:dyDescent="0.25">
      <c r="F299" s="20" t="str">
        <f t="shared" si="4"/>
        <v/>
      </c>
    </row>
    <row r="300" spans="6:6" s="12" customFormat="1" x14ac:dyDescent="0.25">
      <c r="F300" s="20" t="str">
        <f t="shared" si="4"/>
        <v/>
      </c>
    </row>
    <row r="301" spans="6:6" s="12" customFormat="1" x14ac:dyDescent="0.25">
      <c r="F301" s="20" t="str">
        <f t="shared" si="4"/>
        <v/>
      </c>
    </row>
    <row r="302" spans="6:6" s="12" customFormat="1" x14ac:dyDescent="0.25">
      <c r="F302" s="20" t="str">
        <f t="shared" si="4"/>
        <v/>
      </c>
    </row>
    <row r="303" spans="6:6" s="12" customFormat="1" x14ac:dyDescent="0.25">
      <c r="F303" s="20" t="str">
        <f t="shared" si="4"/>
        <v/>
      </c>
    </row>
    <row r="304" spans="6:6" s="12" customFormat="1" x14ac:dyDescent="0.25">
      <c r="F304" s="20" t="str">
        <f t="shared" si="4"/>
        <v/>
      </c>
    </row>
    <row r="305" spans="6:6" s="12" customFormat="1" x14ac:dyDescent="0.25">
      <c r="F305" s="20" t="str">
        <f t="shared" si="4"/>
        <v/>
      </c>
    </row>
    <row r="306" spans="6:6" s="12" customFormat="1" x14ac:dyDescent="0.25">
      <c r="F306" s="20" t="str">
        <f t="shared" si="4"/>
        <v/>
      </c>
    </row>
    <row r="307" spans="6:6" s="12" customFormat="1" x14ac:dyDescent="0.25">
      <c r="F307" s="20" t="str">
        <f t="shared" si="4"/>
        <v/>
      </c>
    </row>
    <row r="308" spans="6:6" s="12" customFormat="1" x14ac:dyDescent="0.25">
      <c r="F308" s="20" t="str">
        <f t="shared" si="4"/>
        <v/>
      </c>
    </row>
    <row r="309" spans="6:6" s="12" customFormat="1" x14ac:dyDescent="0.25">
      <c r="F309" s="20" t="str">
        <f t="shared" si="4"/>
        <v/>
      </c>
    </row>
    <row r="310" spans="6:6" s="12" customFormat="1" x14ac:dyDescent="0.25">
      <c r="F310" s="20" t="str">
        <f t="shared" si="4"/>
        <v/>
      </c>
    </row>
    <row r="311" spans="6:6" s="12" customFormat="1" x14ac:dyDescent="0.25">
      <c r="F311" s="20" t="str">
        <f t="shared" si="4"/>
        <v/>
      </c>
    </row>
    <row r="312" spans="6:6" s="12" customFormat="1" x14ac:dyDescent="0.25">
      <c r="F312" s="20" t="str">
        <f t="shared" si="4"/>
        <v/>
      </c>
    </row>
    <row r="313" spans="6:6" s="12" customFormat="1" x14ac:dyDescent="0.25">
      <c r="F313" s="20" t="str">
        <f t="shared" si="4"/>
        <v/>
      </c>
    </row>
    <row r="314" spans="6:6" s="12" customFormat="1" x14ac:dyDescent="0.25">
      <c r="F314" s="20" t="str">
        <f t="shared" si="4"/>
        <v/>
      </c>
    </row>
    <row r="315" spans="6:6" s="12" customFormat="1" x14ac:dyDescent="0.25">
      <c r="F315" s="20" t="str">
        <f t="shared" si="4"/>
        <v/>
      </c>
    </row>
    <row r="316" spans="6:6" s="12" customFormat="1" x14ac:dyDescent="0.25">
      <c r="F316" s="20" t="str">
        <f t="shared" si="4"/>
        <v/>
      </c>
    </row>
    <row r="317" spans="6:6" s="12" customFormat="1" x14ac:dyDescent="0.25">
      <c r="F317" s="20" t="str">
        <f t="shared" si="4"/>
        <v/>
      </c>
    </row>
    <row r="318" spans="6:6" s="12" customFormat="1" x14ac:dyDescent="0.25">
      <c r="F318" s="20" t="str">
        <f t="shared" si="4"/>
        <v/>
      </c>
    </row>
    <row r="319" spans="6:6" s="12" customFormat="1" x14ac:dyDescent="0.25">
      <c r="F319" s="20" t="str">
        <f t="shared" si="4"/>
        <v/>
      </c>
    </row>
    <row r="320" spans="6:6" s="12" customFormat="1" x14ac:dyDescent="0.25">
      <c r="F320" s="20" t="str">
        <f t="shared" si="4"/>
        <v/>
      </c>
    </row>
    <row r="321" spans="6:6" s="12" customFormat="1" x14ac:dyDescent="0.25">
      <c r="F321" s="20" t="str">
        <f t="shared" si="4"/>
        <v/>
      </c>
    </row>
    <row r="322" spans="6:6" s="12" customFormat="1" x14ac:dyDescent="0.25">
      <c r="F322" s="20" t="str">
        <f t="shared" si="4"/>
        <v/>
      </c>
    </row>
    <row r="323" spans="6:6" s="12" customFormat="1" x14ac:dyDescent="0.25">
      <c r="F323" s="20" t="str">
        <f t="shared" ref="F323:F386" si="5">IF(OR((G323="Lead"),(H323="Lead")),"Lead",IF(OR((G323="GRR"),(H323="GRR")),"GRR",IF(AND(OR((G323="Non-Lead"),(G323="Copper"),(G323="Galvanized"),(G323="Plastic"),(G323="Ductile Iron"),(G323="Cast Iron")),(OR((H323="Non-Lead"),(H323="Copper"),(H323="Galvanized"),(H323="Plastic"),(H323="Ductile Iron"),(H323="Cast Iron")))),"Non-lead",IF(OR(AND(OR(G323="Non-lead",G323="Copper",G323="Galvanized",G323="Plastic",G323="Ductile Iron",G323="Cast Iron",G323="Unknown"),(H323="Unknown")),(AND(OR(H323="Non-lead",H323="Copper",H323="Galvanized",H323="Plastic",H323="Ductile Iron",H323="Cast Iron"),(G323="Unknown")))),"Unknown",""))))</f>
        <v/>
      </c>
    </row>
    <row r="324" spans="6:6" s="12" customFormat="1" x14ac:dyDescent="0.25">
      <c r="F324" s="20" t="str">
        <f t="shared" si="5"/>
        <v/>
      </c>
    </row>
    <row r="325" spans="6:6" s="12" customFormat="1" x14ac:dyDescent="0.25">
      <c r="F325" s="20" t="str">
        <f t="shared" si="5"/>
        <v/>
      </c>
    </row>
    <row r="326" spans="6:6" s="12" customFormat="1" x14ac:dyDescent="0.25">
      <c r="F326" s="20" t="str">
        <f t="shared" si="5"/>
        <v/>
      </c>
    </row>
    <row r="327" spans="6:6" s="12" customFormat="1" x14ac:dyDescent="0.25">
      <c r="F327" s="20" t="str">
        <f t="shared" si="5"/>
        <v/>
      </c>
    </row>
    <row r="328" spans="6:6" s="12" customFormat="1" x14ac:dyDescent="0.25">
      <c r="F328" s="20" t="str">
        <f t="shared" si="5"/>
        <v/>
      </c>
    </row>
    <row r="329" spans="6:6" s="12" customFormat="1" x14ac:dyDescent="0.25">
      <c r="F329" s="20" t="str">
        <f t="shared" si="5"/>
        <v/>
      </c>
    </row>
    <row r="330" spans="6:6" s="12" customFormat="1" x14ac:dyDescent="0.25">
      <c r="F330" s="20" t="str">
        <f t="shared" si="5"/>
        <v/>
      </c>
    </row>
    <row r="331" spans="6:6" s="12" customFormat="1" x14ac:dyDescent="0.25">
      <c r="F331" s="20" t="str">
        <f t="shared" si="5"/>
        <v/>
      </c>
    </row>
    <row r="332" spans="6:6" s="12" customFormat="1" x14ac:dyDescent="0.25">
      <c r="F332" s="20" t="str">
        <f t="shared" si="5"/>
        <v/>
      </c>
    </row>
    <row r="333" spans="6:6" s="12" customFormat="1" x14ac:dyDescent="0.25">
      <c r="F333" s="20" t="str">
        <f t="shared" si="5"/>
        <v/>
      </c>
    </row>
    <row r="334" spans="6:6" s="12" customFormat="1" x14ac:dyDescent="0.25">
      <c r="F334" s="20" t="str">
        <f t="shared" si="5"/>
        <v/>
      </c>
    </row>
    <row r="335" spans="6:6" s="12" customFormat="1" x14ac:dyDescent="0.25">
      <c r="F335" s="20" t="str">
        <f t="shared" si="5"/>
        <v/>
      </c>
    </row>
    <row r="336" spans="6:6" s="12" customFormat="1" x14ac:dyDescent="0.25">
      <c r="F336" s="20" t="str">
        <f t="shared" si="5"/>
        <v/>
      </c>
    </row>
    <row r="337" spans="6:6" s="12" customFormat="1" x14ac:dyDescent="0.25">
      <c r="F337" s="20" t="str">
        <f t="shared" si="5"/>
        <v/>
      </c>
    </row>
    <row r="338" spans="6:6" s="12" customFormat="1" x14ac:dyDescent="0.25">
      <c r="F338" s="20" t="str">
        <f t="shared" si="5"/>
        <v/>
      </c>
    </row>
    <row r="339" spans="6:6" s="12" customFormat="1" x14ac:dyDescent="0.25">
      <c r="F339" s="20" t="str">
        <f t="shared" si="5"/>
        <v/>
      </c>
    </row>
    <row r="340" spans="6:6" s="12" customFormat="1" x14ac:dyDescent="0.25">
      <c r="F340" s="20" t="str">
        <f t="shared" si="5"/>
        <v/>
      </c>
    </row>
    <row r="341" spans="6:6" s="12" customFormat="1" x14ac:dyDescent="0.25">
      <c r="F341" s="20" t="str">
        <f t="shared" si="5"/>
        <v/>
      </c>
    </row>
    <row r="342" spans="6:6" s="12" customFormat="1" x14ac:dyDescent="0.25">
      <c r="F342" s="20" t="str">
        <f t="shared" si="5"/>
        <v/>
      </c>
    </row>
    <row r="343" spans="6:6" s="12" customFormat="1" x14ac:dyDescent="0.25">
      <c r="F343" s="20" t="str">
        <f t="shared" si="5"/>
        <v/>
      </c>
    </row>
    <row r="344" spans="6:6" s="12" customFormat="1" x14ac:dyDescent="0.25">
      <c r="F344" s="20" t="str">
        <f t="shared" si="5"/>
        <v/>
      </c>
    </row>
    <row r="345" spans="6:6" s="12" customFormat="1" x14ac:dyDescent="0.25">
      <c r="F345" s="20" t="str">
        <f t="shared" si="5"/>
        <v/>
      </c>
    </row>
    <row r="346" spans="6:6" s="12" customFormat="1" x14ac:dyDescent="0.25">
      <c r="F346" s="20" t="str">
        <f t="shared" si="5"/>
        <v/>
      </c>
    </row>
    <row r="347" spans="6:6" s="12" customFormat="1" x14ac:dyDescent="0.25">
      <c r="F347" s="20" t="str">
        <f t="shared" si="5"/>
        <v/>
      </c>
    </row>
    <row r="348" spans="6:6" s="12" customFormat="1" x14ac:dyDescent="0.25">
      <c r="F348" s="20" t="str">
        <f t="shared" si="5"/>
        <v/>
      </c>
    </row>
    <row r="349" spans="6:6" s="12" customFormat="1" x14ac:dyDescent="0.25">
      <c r="F349" s="20" t="str">
        <f t="shared" si="5"/>
        <v/>
      </c>
    </row>
    <row r="350" spans="6:6" s="12" customFormat="1" x14ac:dyDescent="0.25">
      <c r="F350" s="20" t="str">
        <f t="shared" si="5"/>
        <v/>
      </c>
    </row>
    <row r="351" spans="6:6" s="12" customFormat="1" x14ac:dyDescent="0.25">
      <c r="F351" s="20" t="str">
        <f t="shared" si="5"/>
        <v/>
      </c>
    </row>
    <row r="352" spans="6:6" s="12" customFormat="1" x14ac:dyDescent="0.25">
      <c r="F352" s="20" t="str">
        <f t="shared" si="5"/>
        <v/>
      </c>
    </row>
    <row r="353" spans="6:6" s="12" customFormat="1" x14ac:dyDescent="0.25">
      <c r="F353" s="20" t="str">
        <f t="shared" si="5"/>
        <v/>
      </c>
    </row>
    <row r="354" spans="6:6" s="12" customFormat="1" x14ac:dyDescent="0.25">
      <c r="F354" s="20" t="str">
        <f t="shared" si="5"/>
        <v/>
      </c>
    </row>
    <row r="355" spans="6:6" s="12" customFormat="1" x14ac:dyDescent="0.25">
      <c r="F355" s="20" t="str">
        <f t="shared" si="5"/>
        <v/>
      </c>
    </row>
    <row r="356" spans="6:6" s="12" customFormat="1" x14ac:dyDescent="0.25">
      <c r="F356" s="20" t="str">
        <f t="shared" si="5"/>
        <v/>
      </c>
    </row>
    <row r="357" spans="6:6" s="12" customFormat="1" x14ac:dyDescent="0.25">
      <c r="F357" s="20" t="str">
        <f t="shared" si="5"/>
        <v/>
      </c>
    </row>
    <row r="358" spans="6:6" s="12" customFormat="1" x14ac:dyDescent="0.25">
      <c r="F358" s="20" t="str">
        <f t="shared" si="5"/>
        <v/>
      </c>
    </row>
    <row r="359" spans="6:6" s="12" customFormat="1" x14ac:dyDescent="0.25">
      <c r="F359" s="20" t="str">
        <f t="shared" si="5"/>
        <v/>
      </c>
    </row>
    <row r="360" spans="6:6" s="12" customFormat="1" x14ac:dyDescent="0.25">
      <c r="F360" s="20" t="str">
        <f t="shared" si="5"/>
        <v/>
      </c>
    </row>
    <row r="361" spans="6:6" s="12" customFormat="1" x14ac:dyDescent="0.25">
      <c r="F361" s="20" t="str">
        <f t="shared" si="5"/>
        <v/>
      </c>
    </row>
    <row r="362" spans="6:6" s="12" customFormat="1" x14ac:dyDescent="0.25">
      <c r="F362" s="20" t="str">
        <f t="shared" si="5"/>
        <v/>
      </c>
    </row>
    <row r="363" spans="6:6" s="12" customFormat="1" x14ac:dyDescent="0.25">
      <c r="F363" s="20" t="str">
        <f t="shared" si="5"/>
        <v/>
      </c>
    </row>
    <row r="364" spans="6:6" s="12" customFormat="1" x14ac:dyDescent="0.25">
      <c r="F364" s="20" t="str">
        <f t="shared" si="5"/>
        <v/>
      </c>
    </row>
    <row r="365" spans="6:6" s="12" customFormat="1" x14ac:dyDescent="0.25">
      <c r="F365" s="20" t="str">
        <f t="shared" si="5"/>
        <v/>
      </c>
    </row>
    <row r="366" spans="6:6" s="12" customFormat="1" x14ac:dyDescent="0.25">
      <c r="F366" s="20" t="str">
        <f t="shared" si="5"/>
        <v/>
      </c>
    </row>
    <row r="367" spans="6:6" s="12" customFormat="1" x14ac:dyDescent="0.25">
      <c r="F367" s="20" t="str">
        <f t="shared" si="5"/>
        <v/>
      </c>
    </row>
    <row r="368" spans="6:6" s="12" customFormat="1" x14ac:dyDescent="0.25">
      <c r="F368" s="20" t="str">
        <f t="shared" si="5"/>
        <v/>
      </c>
    </row>
    <row r="369" spans="6:6" s="12" customFormat="1" x14ac:dyDescent="0.25">
      <c r="F369" s="20" t="str">
        <f t="shared" si="5"/>
        <v/>
      </c>
    </row>
    <row r="370" spans="6:6" s="12" customFormat="1" x14ac:dyDescent="0.25">
      <c r="F370" s="20" t="str">
        <f t="shared" si="5"/>
        <v/>
      </c>
    </row>
    <row r="371" spans="6:6" s="12" customFormat="1" x14ac:dyDescent="0.25">
      <c r="F371" s="20" t="str">
        <f t="shared" si="5"/>
        <v/>
      </c>
    </row>
    <row r="372" spans="6:6" s="12" customFormat="1" x14ac:dyDescent="0.25">
      <c r="F372" s="20" t="str">
        <f t="shared" si="5"/>
        <v/>
      </c>
    </row>
    <row r="373" spans="6:6" s="12" customFormat="1" x14ac:dyDescent="0.25">
      <c r="F373" s="20" t="str">
        <f t="shared" si="5"/>
        <v/>
      </c>
    </row>
    <row r="374" spans="6:6" s="12" customFormat="1" x14ac:dyDescent="0.25">
      <c r="F374" s="20" t="str">
        <f t="shared" si="5"/>
        <v/>
      </c>
    </row>
    <row r="375" spans="6:6" s="12" customFormat="1" x14ac:dyDescent="0.25">
      <c r="F375" s="20" t="str">
        <f t="shared" si="5"/>
        <v/>
      </c>
    </row>
    <row r="376" spans="6:6" s="12" customFormat="1" x14ac:dyDescent="0.25">
      <c r="F376" s="20" t="str">
        <f t="shared" si="5"/>
        <v/>
      </c>
    </row>
    <row r="377" spans="6:6" s="12" customFormat="1" x14ac:dyDescent="0.25">
      <c r="F377" s="20" t="str">
        <f t="shared" si="5"/>
        <v/>
      </c>
    </row>
    <row r="378" spans="6:6" s="12" customFormat="1" x14ac:dyDescent="0.25">
      <c r="F378" s="20" t="str">
        <f t="shared" si="5"/>
        <v/>
      </c>
    </row>
    <row r="379" spans="6:6" s="12" customFormat="1" x14ac:dyDescent="0.25">
      <c r="F379" s="20" t="str">
        <f t="shared" si="5"/>
        <v/>
      </c>
    </row>
    <row r="380" spans="6:6" s="12" customFormat="1" x14ac:dyDescent="0.25">
      <c r="F380" s="20" t="str">
        <f t="shared" si="5"/>
        <v/>
      </c>
    </row>
    <row r="381" spans="6:6" s="12" customFormat="1" x14ac:dyDescent="0.25">
      <c r="F381" s="20" t="str">
        <f t="shared" si="5"/>
        <v/>
      </c>
    </row>
    <row r="382" spans="6:6" s="12" customFormat="1" x14ac:dyDescent="0.25">
      <c r="F382" s="20" t="str">
        <f t="shared" si="5"/>
        <v/>
      </c>
    </row>
    <row r="383" spans="6:6" s="12" customFormat="1" x14ac:dyDescent="0.25">
      <c r="F383" s="20" t="str">
        <f t="shared" si="5"/>
        <v/>
      </c>
    </row>
    <row r="384" spans="6:6" s="12" customFormat="1" x14ac:dyDescent="0.25">
      <c r="F384" s="20" t="str">
        <f t="shared" si="5"/>
        <v/>
      </c>
    </row>
    <row r="385" spans="6:6" s="12" customFormat="1" x14ac:dyDescent="0.25">
      <c r="F385" s="20" t="str">
        <f t="shared" si="5"/>
        <v/>
      </c>
    </row>
    <row r="386" spans="6:6" s="12" customFormat="1" x14ac:dyDescent="0.25">
      <c r="F386" s="20" t="str">
        <f t="shared" si="5"/>
        <v/>
      </c>
    </row>
    <row r="387" spans="6:6" s="12" customFormat="1" x14ac:dyDescent="0.25">
      <c r="F387" s="20" t="str">
        <f t="shared" ref="F387:F450" si="6">IF(OR((G387="Lead"),(H387="Lead")),"Lead",IF(OR((G387="GRR"),(H387="GRR")),"GRR",IF(AND(OR((G387="Non-Lead"),(G387="Copper"),(G387="Galvanized"),(G387="Plastic"),(G387="Ductile Iron"),(G387="Cast Iron")),(OR((H387="Non-Lead"),(H387="Copper"),(H387="Galvanized"),(H387="Plastic"),(H387="Ductile Iron"),(H387="Cast Iron")))),"Non-lead",IF(OR(AND(OR(G387="Non-lead",G387="Copper",G387="Galvanized",G387="Plastic",G387="Ductile Iron",G387="Cast Iron",G387="Unknown"),(H387="Unknown")),(AND(OR(H387="Non-lead",H387="Copper",H387="Galvanized",H387="Plastic",H387="Ductile Iron",H387="Cast Iron"),(G387="Unknown")))),"Unknown",""))))</f>
        <v/>
      </c>
    </row>
    <row r="388" spans="6:6" s="12" customFormat="1" x14ac:dyDescent="0.25">
      <c r="F388" s="20" t="str">
        <f t="shared" si="6"/>
        <v/>
      </c>
    </row>
    <row r="389" spans="6:6" s="12" customFormat="1" x14ac:dyDescent="0.25">
      <c r="F389" s="20" t="str">
        <f t="shared" si="6"/>
        <v/>
      </c>
    </row>
    <row r="390" spans="6:6" s="12" customFormat="1" x14ac:dyDescent="0.25">
      <c r="F390" s="20" t="str">
        <f t="shared" si="6"/>
        <v/>
      </c>
    </row>
    <row r="391" spans="6:6" s="12" customFormat="1" x14ac:dyDescent="0.25">
      <c r="F391" s="20" t="str">
        <f t="shared" si="6"/>
        <v/>
      </c>
    </row>
    <row r="392" spans="6:6" s="12" customFormat="1" x14ac:dyDescent="0.25">
      <c r="F392" s="20" t="str">
        <f t="shared" si="6"/>
        <v/>
      </c>
    </row>
    <row r="393" spans="6:6" s="12" customFormat="1" x14ac:dyDescent="0.25">
      <c r="F393" s="20" t="str">
        <f t="shared" si="6"/>
        <v/>
      </c>
    </row>
    <row r="394" spans="6:6" s="12" customFormat="1" x14ac:dyDescent="0.25">
      <c r="F394" s="20" t="str">
        <f t="shared" si="6"/>
        <v/>
      </c>
    </row>
    <row r="395" spans="6:6" s="12" customFormat="1" x14ac:dyDescent="0.25">
      <c r="F395" s="20" t="str">
        <f t="shared" si="6"/>
        <v/>
      </c>
    </row>
    <row r="396" spans="6:6" s="12" customFormat="1" x14ac:dyDescent="0.25">
      <c r="F396" s="20" t="str">
        <f t="shared" si="6"/>
        <v/>
      </c>
    </row>
    <row r="397" spans="6:6" s="12" customFormat="1" x14ac:dyDescent="0.25">
      <c r="F397" s="20" t="str">
        <f t="shared" si="6"/>
        <v/>
      </c>
    </row>
    <row r="398" spans="6:6" s="12" customFormat="1" x14ac:dyDescent="0.25">
      <c r="F398" s="20" t="str">
        <f t="shared" si="6"/>
        <v/>
      </c>
    </row>
    <row r="399" spans="6:6" s="12" customFormat="1" x14ac:dyDescent="0.25">
      <c r="F399" s="20" t="str">
        <f t="shared" si="6"/>
        <v/>
      </c>
    </row>
    <row r="400" spans="6:6" s="12" customFormat="1" x14ac:dyDescent="0.25">
      <c r="F400" s="20" t="str">
        <f t="shared" si="6"/>
        <v/>
      </c>
    </row>
    <row r="401" spans="6:6" s="12" customFormat="1" x14ac:dyDescent="0.25">
      <c r="F401" s="20" t="str">
        <f t="shared" si="6"/>
        <v/>
      </c>
    </row>
    <row r="402" spans="6:6" s="12" customFormat="1" x14ac:dyDescent="0.25">
      <c r="F402" s="20" t="str">
        <f t="shared" si="6"/>
        <v/>
      </c>
    </row>
    <row r="403" spans="6:6" s="12" customFormat="1" x14ac:dyDescent="0.25">
      <c r="F403" s="20" t="str">
        <f t="shared" si="6"/>
        <v/>
      </c>
    </row>
    <row r="404" spans="6:6" s="12" customFormat="1" x14ac:dyDescent="0.25">
      <c r="F404" s="20" t="str">
        <f t="shared" si="6"/>
        <v/>
      </c>
    </row>
    <row r="405" spans="6:6" s="12" customFormat="1" x14ac:dyDescent="0.25">
      <c r="F405" s="20" t="str">
        <f t="shared" si="6"/>
        <v/>
      </c>
    </row>
    <row r="406" spans="6:6" s="12" customFormat="1" x14ac:dyDescent="0.25">
      <c r="F406" s="20" t="str">
        <f t="shared" si="6"/>
        <v/>
      </c>
    </row>
    <row r="407" spans="6:6" s="12" customFormat="1" x14ac:dyDescent="0.25">
      <c r="F407" s="20" t="str">
        <f t="shared" si="6"/>
        <v/>
      </c>
    </row>
    <row r="408" spans="6:6" s="12" customFormat="1" x14ac:dyDescent="0.25">
      <c r="F408" s="20" t="str">
        <f t="shared" si="6"/>
        <v/>
      </c>
    </row>
    <row r="409" spans="6:6" s="12" customFormat="1" x14ac:dyDescent="0.25">
      <c r="F409" s="20" t="str">
        <f t="shared" si="6"/>
        <v/>
      </c>
    </row>
    <row r="410" spans="6:6" s="12" customFormat="1" x14ac:dyDescent="0.25">
      <c r="F410" s="20" t="str">
        <f t="shared" si="6"/>
        <v/>
      </c>
    </row>
    <row r="411" spans="6:6" s="12" customFormat="1" x14ac:dyDescent="0.25">
      <c r="F411" s="20" t="str">
        <f t="shared" si="6"/>
        <v/>
      </c>
    </row>
    <row r="412" spans="6:6" s="12" customFormat="1" x14ac:dyDescent="0.25">
      <c r="F412" s="20" t="str">
        <f t="shared" si="6"/>
        <v/>
      </c>
    </row>
    <row r="413" spans="6:6" s="12" customFormat="1" x14ac:dyDescent="0.25">
      <c r="F413" s="20" t="str">
        <f t="shared" si="6"/>
        <v/>
      </c>
    </row>
    <row r="414" spans="6:6" s="12" customFormat="1" x14ac:dyDescent="0.25">
      <c r="F414" s="20" t="str">
        <f t="shared" si="6"/>
        <v/>
      </c>
    </row>
    <row r="415" spans="6:6" s="12" customFormat="1" x14ac:dyDescent="0.25">
      <c r="F415" s="20" t="str">
        <f t="shared" si="6"/>
        <v/>
      </c>
    </row>
    <row r="416" spans="6:6" s="12" customFormat="1" x14ac:dyDescent="0.25">
      <c r="F416" s="20" t="str">
        <f t="shared" si="6"/>
        <v/>
      </c>
    </row>
    <row r="417" spans="6:6" s="12" customFormat="1" x14ac:dyDescent="0.25">
      <c r="F417" s="20" t="str">
        <f t="shared" si="6"/>
        <v/>
      </c>
    </row>
    <row r="418" spans="6:6" s="12" customFormat="1" x14ac:dyDescent="0.25">
      <c r="F418" s="20" t="str">
        <f t="shared" si="6"/>
        <v/>
      </c>
    </row>
    <row r="419" spans="6:6" s="12" customFormat="1" x14ac:dyDescent="0.25">
      <c r="F419" s="20" t="str">
        <f t="shared" si="6"/>
        <v/>
      </c>
    </row>
    <row r="420" spans="6:6" s="12" customFormat="1" x14ac:dyDescent="0.25">
      <c r="F420" s="20" t="str">
        <f t="shared" si="6"/>
        <v/>
      </c>
    </row>
    <row r="421" spans="6:6" s="12" customFormat="1" x14ac:dyDescent="0.25">
      <c r="F421" s="20" t="str">
        <f t="shared" si="6"/>
        <v/>
      </c>
    </row>
    <row r="422" spans="6:6" s="12" customFormat="1" x14ac:dyDescent="0.25">
      <c r="F422" s="20" t="str">
        <f t="shared" si="6"/>
        <v/>
      </c>
    </row>
    <row r="423" spans="6:6" s="12" customFormat="1" x14ac:dyDescent="0.25">
      <c r="F423" s="20" t="str">
        <f t="shared" si="6"/>
        <v/>
      </c>
    </row>
    <row r="424" spans="6:6" s="12" customFormat="1" x14ac:dyDescent="0.25">
      <c r="F424" s="20" t="str">
        <f t="shared" si="6"/>
        <v/>
      </c>
    </row>
    <row r="425" spans="6:6" s="12" customFormat="1" x14ac:dyDescent="0.25">
      <c r="F425" s="20" t="str">
        <f t="shared" si="6"/>
        <v/>
      </c>
    </row>
    <row r="426" spans="6:6" s="12" customFormat="1" x14ac:dyDescent="0.25">
      <c r="F426" s="20" t="str">
        <f t="shared" si="6"/>
        <v/>
      </c>
    </row>
    <row r="427" spans="6:6" s="12" customFormat="1" x14ac:dyDescent="0.25">
      <c r="F427" s="20" t="str">
        <f t="shared" si="6"/>
        <v/>
      </c>
    </row>
    <row r="428" spans="6:6" s="12" customFormat="1" x14ac:dyDescent="0.25">
      <c r="F428" s="20" t="str">
        <f t="shared" si="6"/>
        <v/>
      </c>
    </row>
    <row r="429" spans="6:6" s="12" customFormat="1" x14ac:dyDescent="0.25">
      <c r="F429" s="20" t="str">
        <f t="shared" si="6"/>
        <v/>
      </c>
    </row>
    <row r="430" spans="6:6" s="12" customFormat="1" x14ac:dyDescent="0.25">
      <c r="F430" s="20" t="str">
        <f t="shared" si="6"/>
        <v/>
      </c>
    </row>
    <row r="431" spans="6:6" s="12" customFormat="1" x14ac:dyDescent="0.25">
      <c r="F431" s="20" t="str">
        <f t="shared" si="6"/>
        <v/>
      </c>
    </row>
    <row r="432" spans="6:6" s="12" customFormat="1" x14ac:dyDescent="0.25">
      <c r="F432" s="20" t="str">
        <f t="shared" si="6"/>
        <v/>
      </c>
    </row>
    <row r="433" spans="6:6" s="12" customFormat="1" x14ac:dyDescent="0.25">
      <c r="F433" s="20" t="str">
        <f t="shared" si="6"/>
        <v/>
      </c>
    </row>
    <row r="434" spans="6:6" s="12" customFormat="1" x14ac:dyDescent="0.25">
      <c r="F434" s="20" t="str">
        <f t="shared" si="6"/>
        <v/>
      </c>
    </row>
    <row r="435" spans="6:6" s="12" customFormat="1" x14ac:dyDescent="0.25">
      <c r="F435" s="20" t="str">
        <f t="shared" si="6"/>
        <v/>
      </c>
    </row>
    <row r="436" spans="6:6" s="12" customFormat="1" x14ac:dyDescent="0.25">
      <c r="F436" s="20" t="str">
        <f t="shared" si="6"/>
        <v/>
      </c>
    </row>
    <row r="437" spans="6:6" s="12" customFormat="1" x14ac:dyDescent="0.25">
      <c r="F437" s="20" t="str">
        <f t="shared" si="6"/>
        <v/>
      </c>
    </row>
    <row r="438" spans="6:6" s="12" customFormat="1" x14ac:dyDescent="0.25">
      <c r="F438" s="20" t="str">
        <f t="shared" si="6"/>
        <v/>
      </c>
    </row>
    <row r="439" spans="6:6" s="12" customFormat="1" x14ac:dyDescent="0.25">
      <c r="F439" s="20" t="str">
        <f t="shared" si="6"/>
        <v/>
      </c>
    </row>
    <row r="440" spans="6:6" s="12" customFormat="1" x14ac:dyDescent="0.25">
      <c r="F440" s="20" t="str">
        <f t="shared" si="6"/>
        <v/>
      </c>
    </row>
    <row r="441" spans="6:6" s="12" customFormat="1" x14ac:dyDescent="0.25">
      <c r="F441" s="20" t="str">
        <f t="shared" si="6"/>
        <v/>
      </c>
    </row>
    <row r="442" spans="6:6" s="12" customFormat="1" x14ac:dyDescent="0.25">
      <c r="F442" s="20" t="str">
        <f t="shared" si="6"/>
        <v/>
      </c>
    </row>
    <row r="443" spans="6:6" s="12" customFormat="1" x14ac:dyDescent="0.25">
      <c r="F443" s="20" t="str">
        <f t="shared" si="6"/>
        <v/>
      </c>
    </row>
    <row r="444" spans="6:6" s="12" customFormat="1" x14ac:dyDescent="0.25">
      <c r="F444" s="20" t="str">
        <f t="shared" si="6"/>
        <v/>
      </c>
    </row>
    <row r="445" spans="6:6" s="12" customFormat="1" x14ac:dyDescent="0.25">
      <c r="F445" s="20" t="str">
        <f t="shared" si="6"/>
        <v/>
      </c>
    </row>
    <row r="446" spans="6:6" s="12" customFormat="1" x14ac:dyDescent="0.25">
      <c r="F446" s="20" t="str">
        <f t="shared" si="6"/>
        <v/>
      </c>
    </row>
    <row r="447" spans="6:6" s="12" customFormat="1" x14ac:dyDescent="0.25">
      <c r="F447" s="20" t="str">
        <f t="shared" si="6"/>
        <v/>
      </c>
    </row>
    <row r="448" spans="6:6" s="12" customFormat="1" x14ac:dyDescent="0.25">
      <c r="F448" s="20" t="str">
        <f t="shared" si="6"/>
        <v/>
      </c>
    </row>
    <row r="449" spans="6:6" s="12" customFormat="1" x14ac:dyDescent="0.25">
      <c r="F449" s="20" t="str">
        <f t="shared" si="6"/>
        <v/>
      </c>
    </row>
    <row r="450" spans="6:6" s="12" customFormat="1" x14ac:dyDescent="0.25">
      <c r="F450" s="20" t="str">
        <f t="shared" si="6"/>
        <v/>
      </c>
    </row>
    <row r="451" spans="6:6" s="12" customFormat="1" x14ac:dyDescent="0.25">
      <c r="F451" s="20" t="str">
        <f t="shared" ref="F451:F500" si="7">IF(OR((G451="Lead"),(H451="Lead")),"Lead",IF(OR((G451="GRR"),(H451="GRR")),"GRR",IF(AND(OR((G451="Non-Lead"),(G451="Copper"),(G451="Galvanized"),(G451="Plastic"),(G451="Ductile Iron"),(G451="Cast Iron")),(OR((H451="Non-Lead"),(H451="Copper"),(H451="Galvanized"),(H451="Plastic"),(H451="Ductile Iron"),(H451="Cast Iron")))),"Non-lead",IF(OR(AND(OR(G451="Non-lead",G451="Copper",G451="Galvanized",G451="Plastic",G451="Ductile Iron",G451="Cast Iron",G451="Unknown"),(H451="Unknown")),(AND(OR(H451="Non-lead",H451="Copper",H451="Galvanized",H451="Plastic",H451="Ductile Iron",H451="Cast Iron"),(G451="Unknown")))),"Unknown",""))))</f>
        <v/>
      </c>
    </row>
    <row r="452" spans="6:6" s="12" customFormat="1" x14ac:dyDescent="0.25">
      <c r="F452" s="20" t="str">
        <f t="shared" si="7"/>
        <v/>
      </c>
    </row>
    <row r="453" spans="6:6" s="12" customFormat="1" x14ac:dyDescent="0.25">
      <c r="F453" s="20" t="str">
        <f t="shared" si="7"/>
        <v/>
      </c>
    </row>
    <row r="454" spans="6:6" s="12" customFormat="1" x14ac:dyDescent="0.25">
      <c r="F454" s="20" t="str">
        <f t="shared" si="7"/>
        <v/>
      </c>
    </row>
    <row r="455" spans="6:6" s="12" customFormat="1" x14ac:dyDescent="0.25">
      <c r="F455" s="20" t="str">
        <f t="shared" si="7"/>
        <v/>
      </c>
    </row>
    <row r="456" spans="6:6" s="12" customFormat="1" x14ac:dyDescent="0.25">
      <c r="F456" s="20" t="str">
        <f t="shared" si="7"/>
        <v/>
      </c>
    </row>
    <row r="457" spans="6:6" s="12" customFormat="1" x14ac:dyDescent="0.25">
      <c r="F457" s="20" t="str">
        <f t="shared" si="7"/>
        <v/>
      </c>
    </row>
    <row r="458" spans="6:6" s="12" customFormat="1" x14ac:dyDescent="0.25">
      <c r="F458" s="20" t="str">
        <f t="shared" si="7"/>
        <v/>
      </c>
    </row>
    <row r="459" spans="6:6" s="12" customFormat="1" x14ac:dyDescent="0.25">
      <c r="F459" s="20" t="str">
        <f t="shared" si="7"/>
        <v/>
      </c>
    </row>
    <row r="460" spans="6:6" s="12" customFormat="1" x14ac:dyDescent="0.25">
      <c r="F460" s="20" t="str">
        <f t="shared" si="7"/>
        <v/>
      </c>
    </row>
    <row r="461" spans="6:6" s="12" customFormat="1" x14ac:dyDescent="0.25">
      <c r="F461" s="20" t="str">
        <f t="shared" si="7"/>
        <v/>
      </c>
    </row>
    <row r="462" spans="6:6" s="12" customFormat="1" x14ac:dyDescent="0.25">
      <c r="F462" s="20" t="str">
        <f t="shared" si="7"/>
        <v/>
      </c>
    </row>
    <row r="463" spans="6:6" s="12" customFormat="1" x14ac:dyDescent="0.25">
      <c r="F463" s="20" t="str">
        <f t="shared" si="7"/>
        <v/>
      </c>
    </row>
    <row r="464" spans="6:6" s="12" customFormat="1" x14ac:dyDescent="0.25">
      <c r="F464" s="20" t="str">
        <f t="shared" si="7"/>
        <v/>
      </c>
    </row>
    <row r="465" spans="6:6" s="12" customFormat="1" x14ac:dyDescent="0.25">
      <c r="F465" s="20" t="str">
        <f t="shared" si="7"/>
        <v/>
      </c>
    </row>
    <row r="466" spans="6:6" s="12" customFormat="1" x14ac:dyDescent="0.25">
      <c r="F466" s="20" t="str">
        <f t="shared" si="7"/>
        <v/>
      </c>
    </row>
    <row r="467" spans="6:6" s="12" customFormat="1" x14ac:dyDescent="0.25">
      <c r="F467" s="20" t="str">
        <f t="shared" si="7"/>
        <v/>
      </c>
    </row>
    <row r="468" spans="6:6" s="12" customFormat="1" x14ac:dyDescent="0.25">
      <c r="F468" s="20" t="str">
        <f t="shared" si="7"/>
        <v/>
      </c>
    </row>
    <row r="469" spans="6:6" s="12" customFormat="1" x14ac:dyDescent="0.25">
      <c r="F469" s="20" t="str">
        <f t="shared" si="7"/>
        <v/>
      </c>
    </row>
    <row r="470" spans="6:6" s="12" customFormat="1" x14ac:dyDescent="0.25">
      <c r="F470" s="20" t="str">
        <f t="shared" si="7"/>
        <v/>
      </c>
    </row>
    <row r="471" spans="6:6" s="12" customFormat="1" x14ac:dyDescent="0.25">
      <c r="F471" s="20" t="str">
        <f t="shared" si="7"/>
        <v/>
      </c>
    </row>
    <row r="472" spans="6:6" s="12" customFormat="1" x14ac:dyDescent="0.25">
      <c r="F472" s="20" t="str">
        <f t="shared" si="7"/>
        <v/>
      </c>
    </row>
    <row r="473" spans="6:6" s="12" customFormat="1" x14ac:dyDescent="0.25">
      <c r="F473" s="20" t="str">
        <f t="shared" si="7"/>
        <v/>
      </c>
    </row>
    <row r="474" spans="6:6" s="12" customFormat="1" x14ac:dyDescent="0.25">
      <c r="F474" s="20" t="str">
        <f t="shared" si="7"/>
        <v/>
      </c>
    </row>
    <row r="475" spans="6:6" s="12" customFormat="1" x14ac:dyDescent="0.25">
      <c r="F475" s="20" t="str">
        <f t="shared" si="7"/>
        <v/>
      </c>
    </row>
    <row r="476" spans="6:6" s="12" customFormat="1" x14ac:dyDescent="0.25">
      <c r="F476" s="20" t="str">
        <f t="shared" si="7"/>
        <v/>
      </c>
    </row>
    <row r="477" spans="6:6" s="12" customFormat="1" x14ac:dyDescent="0.25">
      <c r="F477" s="20" t="str">
        <f t="shared" si="7"/>
        <v/>
      </c>
    </row>
    <row r="478" spans="6:6" s="12" customFormat="1" x14ac:dyDescent="0.25">
      <c r="F478" s="20" t="str">
        <f t="shared" si="7"/>
        <v/>
      </c>
    </row>
    <row r="479" spans="6:6" s="12" customFormat="1" x14ac:dyDescent="0.25">
      <c r="F479" s="20" t="str">
        <f t="shared" si="7"/>
        <v/>
      </c>
    </row>
    <row r="480" spans="6:6" s="12" customFormat="1" x14ac:dyDescent="0.25">
      <c r="F480" s="20" t="str">
        <f t="shared" si="7"/>
        <v/>
      </c>
    </row>
    <row r="481" spans="6:6" s="12" customFormat="1" x14ac:dyDescent="0.25">
      <c r="F481" s="20" t="str">
        <f t="shared" si="7"/>
        <v/>
      </c>
    </row>
    <row r="482" spans="6:6" s="12" customFormat="1" x14ac:dyDescent="0.25">
      <c r="F482" s="20" t="str">
        <f t="shared" si="7"/>
        <v/>
      </c>
    </row>
    <row r="483" spans="6:6" s="12" customFormat="1" x14ac:dyDescent="0.25">
      <c r="F483" s="20" t="str">
        <f t="shared" si="7"/>
        <v/>
      </c>
    </row>
    <row r="484" spans="6:6" s="12" customFormat="1" x14ac:dyDescent="0.25">
      <c r="F484" s="20" t="str">
        <f t="shared" si="7"/>
        <v/>
      </c>
    </row>
    <row r="485" spans="6:6" s="12" customFormat="1" x14ac:dyDescent="0.25">
      <c r="F485" s="20" t="str">
        <f t="shared" si="7"/>
        <v/>
      </c>
    </row>
    <row r="486" spans="6:6" s="12" customFormat="1" x14ac:dyDescent="0.25">
      <c r="F486" s="20" t="str">
        <f t="shared" si="7"/>
        <v/>
      </c>
    </row>
    <row r="487" spans="6:6" s="12" customFormat="1" x14ac:dyDescent="0.25">
      <c r="F487" s="20" t="str">
        <f t="shared" si="7"/>
        <v/>
      </c>
    </row>
    <row r="488" spans="6:6" s="12" customFormat="1" x14ac:dyDescent="0.25">
      <c r="F488" s="20" t="str">
        <f t="shared" si="7"/>
        <v/>
      </c>
    </row>
    <row r="489" spans="6:6" s="12" customFormat="1" x14ac:dyDescent="0.25">
      <c r="F489" s="20" t="str">
        <f t="shared" si="7"/>
        <v/>
      </c>
    </row>
    <row r="490" spans="6:6" s="12" customFormat="1" x14ac:dyDescent="0.25">
      <c r="F490" s="20" t="str">
        <f t="shared" si="7"/>
        <v/>
      </c>
    </row>
    <row r="491" spans="6:6" s="12" customFormat="1" x14ac:dyDescent="0.25">
      <c r="F491" s="20" t="str">
        <f t="shared" si="7"/>
        <v/>
      </c>
    </row>
    <row r="492" spans="6:6" s="12" customFormat="1" x14ac:dyDescent="0.25">
      <c r="F492" s="20" t="str">
        <f t="shared" si="7"/>
        <v/>
      </c>
    </row>
    <row r="493" spans="6:6" s="12" customFormat="1" x14ac:dyDescent="0.25">
      <c r="F493" s="20" t="str">
        <f t="shared" si="7"/>
        <v/>
      </c>
    </row>
    <row r="494" spans="6:6" s="12" customFormat="1" x14ac:dyDescent="0.25">
      <c r="F494" s="20" t="str">
        <f t="shared" si="7"/>
        <v/>
      </c>
    </row>
    <row r="495" spans="6:6" s="12" customFormat="1" x14ac:dyDescent="0.25">
      <c r="F495" s="20" t="str">
        <f t="shared" si="7"/>
        <v/>
      </c>
    </row>
    <row r="496" spans="6:6" s="12" customFormat="1" x14ac:dyDescent="0.25">
      <c r="F496" s="20" t="str">
        <f t="shared" si="7"/>
        <v/>
      </c>
    </row>
    <row r="497" spans="6:6" s="12" customFormat="1" x14ac:dyDescent="0.25">
      <c r="F497" s="20" t="str">
        <f t="shared" si="7"/>
        <v/>
      </c>
    </row>
    <row r="498" spans="6:6" s="12" customFormat="1" x14ac:dyDescent="0.25">
      <c r="F498" s="20" t="str">
        <f t="shared" si="7"/>
        <v/>
      </c>
    </row>
    <row r="499" spans="6:6" s="12" customFormat="1" x14ac:dyDescent="0.25">
      <c r="F499" s="20" t="str">
        <f t="shared" si="7"/>
        <v/>
      </c>
    </row>
    <row r="500" spans="6:6" s="12" customFormat="1" x14ac:dyDescent="0.25">
      <c r="F500" s="20" t="str">
        <f t="shared" si="7"/>
        <v/>
      </c>
    </row>
  </sheetData>
  <sheetProtection algorithmName="SHA-512" hashValue="onjQr5vqckzwI8OPNY+xpw0M5w8NNQ1TA8ecZ+jxyEu17visuvFzp3dpTN+T15UWF44mVMDzxvxH75nsGyuKiQ==" saltValue="XK5/W6bPm9Tntmttpd0LbQ==" spinCount="100000" sheet="1" deleteRows="0" selectLockedCells="1" sort="0" autoFilter="0"/>
  <protectedRanges>
    <protectedRange algorithmName="SHA-512" hashValue="VFKW7Qx4qEbYoaXm4STLQKJOmejSuvNGkGkbdQrZ7kFyuRoPJud1Xz7z3AubzoBQn+d5fEZZbeJYcBkz0Io7yg==" saltValue="O4yAQwVZjAfdoagxMyDo0A==" spinCount="100000" sqref="A2:XFD500" name="Inventory"/>
  </protectedRanges>
  <dataValidations xWindow="1070" yWindow="685" count="23">
    <dataValidation allowBlank="1" showInputMessage="1" showErrorMessage="1" promptTitle="Structure Type" prompt="SF - single family residence_x000a_MF - multi-family residence_x000a_Sch/CC - school or childcare_x000a_Res/CC - residential &amp; in-home child care_x000a_HC - any health care facility_x000a_NonRes - non-residential/non-school/childcare_x000a_Mix - res. &amp; non-res._x000a_O - other, fire, irrigation" sqref="M1" xr:uid="{F0A368F2-2669-4D6C-BCE8-FE681BDDECFB}"/>
    <dataValidation allowBlank="1" showInputMessage="1" showErrorMessage="1" prompt="Select the replacement status of the service line." sqref="O1" xr:uid="{6A59DD95-7D59-4FC1-AC57-A8049C4EC9FA}"/>
    <dataValidation allowBlank="1" showInputMessage="1" showErrorMessage="1" prompt="Indicate if service line needs to be replaced, and which side needs replaced." sqref="J1" xr:uid="{B8D3F9CD-6FF9-45DD-A4C4-5FB46D078FE1}"/>
    <dataValidation allowBlank="1" showInputMessage="1" showErrorMessage="1" promptTitle="Ownership" prompt="Who owns the service line" sqref="I1" xr:uid="{111120A1-9303-4E1B-A1E6-3F3AD3808032}"/>
    <dataValidation allowBlank="1" showInputMessage="1" showErrorMessage="1" prompt="Indicate service line materials on PWS side of service line. _x000a_Lead, Non-lead, Copper, Galvanized, Galvanized Requiring Replacement: GRR, Plastic, Ductile Iron, Cast Iron, Unknown" sqref="G1" xr:uid="{6F2F748C-3ED6-4294-BB4C-E21914050A7A}"/>
    <dataValidation allowBlank="1" showInputMessage="1" showErrorMessage="1" prompt="Material on private side of service line. Select material even if both sides of service line are owned by the PWS. Indicate PWS in H._x000a_Lead, Non-lead, Copper, Galvanized, Galvanized requiring replacement: GRR, Plastic, Ductile Iron, Cast Iron, Unknown" sqref="H1" xr:uid="{A75B232D-C283-4D76-8FB5-DDB4251390E5}"/>
    <dataValidation allowBlank="1" showInputMessage="1" showErrorMessage="1" promptTitle="Verification Method" prompt="Records such as permits, plans, inspections/site visits, engineering documents" sqref="L1" xr:uid="{77BC9415-6A29-40B4-9B15-DA43F796182F}"/>
    <dataValidation allowBlank="1" showInputMessage="1" showErrorMessage="1" prompt="Are there any lead containing components attached to the service line? If so, indicate what it is." sqref="K1" xr:uid="{87705266-1185-43E3-9CFE-4F5F1DA49754}"/>
    <dataValidation type="list" allowBlank="1" showInputMessage="1" showErrorMessage="1" promptTitle="Ownership" prompt="Who owns the service line" sqref="I2:I1048576" xr:uid="{2C8965B8-7955-4B4F-9B56-C3CB796259C7}">
      <formula1>"Public/PWS, Private/Customer, Combined"</formula1>
    </dataValidation>
    <dataValidation type="list" allowBlank="1" showInputMessage="1" showErrorMessage="1" prompt="Indicate if service line needs to be replaced, and which side needs replaced." sqref="J2:J1048576" xr:uid="{23ED28FB-8B26-474B-B33B-E4D75B78BB62}">
      <formula1>"Needs both sides replaced, Needs replaced PWS, Needs replaced private, Needs partially replaced PWS, Needs partially replaced private, Not needed "</formula1>
    </dataValidation>
    <dataValidation type="list" allowBlank="1" showInputMessage="1" showErrorMessage="1" prompt="Are there any lead containing components attached to the service line? If so, indicate what it is." sqref="K2:K1048576" xr:uid="{56D86B84-B0AC-4FD8-8B8E-E503F64F5A90}">
      <formula1>"Yes, No, Unknown"</formula1>
    </dataValidation>
    <dataValidation type="list" allowBlank="1" showInputMessage="1" showErrorMessage="1" promptTitle="Verification Method" prompt="Records such as permits, plans, inspections/site visits, engineering documents" sqref="L2:L1048576" xr:uid="{F9F2B44A-FC70-4A17-9CAF-09576F5CC0D3}">
      <formula1>"Records, visual verification, other"</formula1>
    </dataValidation>
    <dataValidation type="list" allowBlank="1" showInputMessage="1" showErrorMessage="1" promptTitle="Structure Type" prompt="SF - single family residence_x000a_MF - multi-family residence_x000a_Sch/CC - school or childcare_x000a_Res/CC - residential &amp; in-home child care_x000a_HC - any health care facility_x000a_NonRes - non-res./non-school/non-cc_x000a_Mix - res. &amp; non-res._x000a_O - other, fire, irrigation" sqref="M2:M1048576" xr:uid="{E9BD169D-7F87-436F-AB65-F6AFDAF6537C}">
      <formula1>"SF, MF, Sch/CC, Res/CC, HC, NonRes, Mix, O"</formula1>
    </dataValidation>
    <dataValidation allowBlank="1" showInputMessage="1" showErrorMessage="1" promptTitle="Address" prompt="This is the physical, not mailing address of the service connection" sqref="A1:A1048576" xr:uid="{34A6F573-4242-4123-8B07-FEB224ADEA6E}"/>
    <dataValidation allowBlank="1" showInputMessage="1" showErrorMessage="1" promptTitle="Parcel number" prompt="This is aslo a specific identifier and can be used if no physical address is available._x000a_Typically can be obtained from the county parcel records." sqref="B1:B1048576" xr:uid="{E1298B7D-D913-48AC-A7DE-9C13319E85EC}"/>
    <dataValidation allowBlank="1" showInputMessage="1" showErrorMessage="1" promptTitle="Lot" prompt="This is the lot number assigned to the piece of property at time of creation and can be used in conjuction with the block and subdivision information where a physical address is unavailable." sqref="C1:C1048576" xr:uid="{641C9C20-2D39-46DE-9841-64DA41D54C15}"/>
    <dataValidation allowBlank="1" showInputMessage="1" showErrorMessage="1" promptTitle="Block" prompt="This is the block number assigned to the piece of property at time of creation and can be used in conjuction with the lot and subdivision information where a physical address is unavailable." sqref="D1:D1048576" xr:uid="{D09177FE-35B9-42BC-8C82-933E1BC2EE22}"/>
    <dataValidation allowBlank="1" showInputMessage="1" showErrorMessage="1" promptTitle="Subdivision" prompt="This is the subdivision name given at time of creation and can be used in conjuction with the lot and block information where a physical address is unavailable." sqref="E1:E1048576" xr:uid="{1B592489-94A4-44EE-AE2F-9390A91FA3EF}"/>
    <dataValidation type="list" allowBlank="1" showInputMessage="1" showErrorMessage="1" prompt="Select the replacement status of the service line." sqref="O2:O1048576" xr:uid="{BEF41790-9DCC-4BDD-86FA-D08014F57E4B}">
      <formula1>"Scheduled, not scheduled, denied, completed, not required"</formula1>
    </dataValidation>
    <dataValidation allowBlank="1" showInputMessage="1" showErrorMessage="1" prompt="This column determines the overall service line material classification._x000a_You do not need to input anything here." sqref="F1:F1048576" xr:uid="{F083DCAD-A7D1-45E3-B1F3-75C372246D68}"/>
    <dataValidation type="list" allowBlank="1" showInputMessage="1" showErrorMessage="1" prompt="Indicate service line materials on PWS side of service line. _x000a_Lead, Non-lead, Copper, Galvanized, Galvanized Requiring Replacement: GRR, Plastic, Ductile Iron, Cast Iron, Unknown" sqref="G2:G1048576" xr:uid="{4D97C17C-529D-4205-8C85-BC21AE33320B}">
      <formula1>"Lead, Non-lead, Copper, Galvanized, GRR, Plastic, Ductile Iron, Cast Iron, Unknown"</formula1>
    </dataValidation>
    <dataValidation type="list" allowBlank="1" showInputMessage="1" showErrorMessage="1" prompt="Material on private side of service line. Select material even if both sides of service line are owned by the PWS. Indicate PWS in H._x000a_Lead, Non-lead, Copper, Galvanized, Galvanized requiring replacement: GRR, Plastic, Ductile Iron, Cast Iron, Unknown" sqref="H2:H1048576" xr:uid="{6D7422B1-EEE9-493A-BE03-36149B6C213C}">
      <formula1>"Lead, Non-lead, Copper, Galvanized, GRR, Plastic, Ductile Iron, Cast Iron, Unknown"</formula1>
    </dataValidation>
    <dataValidation allowBlank="1" showInputMessage="1" showErrorMessage="1" prompt="Did you notify the consumer if there is a lead service line connected? If so, when?" sqref="N1:N1048576" xr:uid="{7DC3EFFD-8FCF-4A2F-B3A1-7729E998EC0F}"/>
  </dataValidations>
  <pageMargins left="0.25" right="0.25" top="0.75" bottom="0.75" header="0.3" footer="0.3"/>
  <pageSetup pageOrder="overThenDown"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175A98-945B-4BAA-8A20-6BD767252AD1}">
  <dimension ref="B1:H23"/>
  <sheetViews>
    <sheetView zoomScale="80" zoomScaleNormal="80" workbookViewId="0">
      <selection activeCell="C6" sqref="C6"/>
    </sheetView>
  </sheetViews>
  <sheetFormatPr defaultRowHeight="15" x14ac:dyDescent="0.25"/>
  <cols>
    <col min="1" max="1" width="1.5703125" customWidth="1"/>
    <col min="2" max="2" width="19.7109375" customWidth="1"/>
    <col min="3" max="3" width="98.28515625" bestFit="1" customWidth="1"/>
  </cols>
  <sheetData>
    <row r="1" spans="2:8" ht="15.75" thickBot="1" x14ac:dyDescent="0.3"/>
    <row r="2" spans="2:8" ht="45.75" thickBot="1" x14ac:dyDescent="0.3">
      <c r="B2" s="23" t="s">
        <v>37</v>
      </c>
      <c r="C2" s="15" t="s">
        <v>38</v>
      </c>
      <c r="D2" s="14"/>
      <c r="E2" s="14"/>
      <c r="F2" s="14"/>
      <c r="G2" s="14"/>
      <c r="H2" s="14"/>
    </row>
    <row r="3" spans="2:8" ht="15.75" thickBot="1" x14ac:dyDescent="0.3">
      <c r="B3" s="14"/>
      <c r="C3" s="14"/>
      <c r="D3" s="14"/>
      <c r="E3" s="14"/>
      <c r="F3" s="14"/>
      <c r="G3" s="14"/>
      <c r="H3" s="14"/>
    </row>
    <row r="4" spans="2:8" ht="60.75" thickBot="1" x14ac:dyDescent="0.3">
      <c r="B4" s="24" t="s">
        <v>39</v>
      </c>
      <c r="C4" s="15" t="s">
        <v>40</v>
      </c>
      <c r="D4" s="14"/>
      <c r="E4" s="14"/>
      <c r="F4" s="14"/>
      <c r="G4" s="14"/>
      <c r="H4" s="14"/>
    </row>
    <row r="5" spans="2:8" x14ac:dyDescent="0.25">
      <c r="B5" s="14"/>
      <c r="C5" s="14"/>
      <c r="D5" s="14"/>
      <c r="E5" s="14"/>
      <c r="F5" s="14"/>
      <c r="G5" s="14"/>
      <c r="H5" s="14"/>
    </row>
    <row r="6" spans="2:8" ht="45" x14ac:dyDescent="0.25">
      <c r="B6" s="25" t="s">
        <v>41</v>
      </c>
      <c r="C6" s="27" t="s">
        <v>42</v>
      </c>
      <c r="D6" s="14"/>
      <c r="E6" s="14"/>
      <c r="F6" s="14"/>
      <c r="G6" s="14"/>
      <c r="H6" s="14"/>
    </row>
    <row r="7" spans="2:8" ht="60" x14ac:dyDescent="0.25">
      <c r="B7" s="26" t="s">
        <v>43</v>
      </c>
      <c r="C7" s="27" t="s">
        <v>44</v>
      </c>
      <c r="D7" s="14"/>
      <c r="E7" s="14"/>
      <c r="F7" s="14"/>
      <c r="G7" s="14"/>
      <c r="H7" s="14"/>
    </row>
    <row r="8" spans="2:8" ht="30" x14ac:dyDescent="0.25">
      <c r="B8" s="22" t="s">
        <v>45</v>
      </c>
      <c r="C8" s="27" t="s">
        <v>46</v>
      </c>
      <c r="D8" s="14"/>
      <c r="E8" s="14"/>
      <c r="F8" s="14"/>
      <c r="G8" s="14"/>
      <c r="H8" s="14"/>
    </row>
    <row r="9" spans="2:8" ht="30" x14ac:dyDescent="0.25">
      <c r="B9" s="26" t="s">
        <v>47</v>
      </c>
      <c r="C9" s="28" t="s">
        <v>48</v>
      </c>
      <c r="D9" s="14"/>
      <c r="E9" s="14"/>
      <c r="F9" s="14"/>
      <c r="G9" s="14"/>
      <c r="H9" s="14"/>
    </row>
    <row r="10" spans="2:8" x14ac:dyDescent="0.25">
      <c r="B10" s="14"/>
      <c r="C10" s="14"/>
      <c r="D10" s="14"/>
      <c r="E10" s="14"/>
      <c r="F10" s="14"/>
      <c r="G10" s="14"/>
      <c r="H10" s="14"/>
    </row>
    <row r="11" spans="2:8" ht="30" x14ac:dyDescent="0.25">
      <c r="B11" s="32" t="s">
        <v>49</v>
      </c>
      <c r="C11" s="29" t="s">
        <v>50</v>
      </c>
      <c r="D11" s="14"/>
      <c r="E11" s="14"/>
      <c r="F11" s="14"/>
      <c r="G11" s="14"/>
      <c r="H11" s="14"/>
    </row>
    <row r="12" spans="2:8" x14ac:dyDescent="0.25">
      <c r="B12" s="30" t="s">
        <v>51</v>
      </c>
      <c r="C12" s="28" t="s">
        <v>52</v>
      </c>
      <c r="D12" s="14"/>
      <c r="E12" s="14"/>
      <c r="F12" s="14"/>
      <c r="G12" s="14"/>
      <c r="H12" s="14"/>
    </row>
    <row r="13" spans="2:8" x14ac:dyDescent="0.25">
      <c r="B13" s="31" t="s">
        <v>53</v>
      </c>
      <c r="C13" s="28" t="s">
        <v>54</v>
      </c>
    </row>
    <row r="14" spans="2:8" x14ac:dyDescent="0.25">
      <c r="B14" s="31" t="s">
        <v>55</v>
      </c>
      <c r="C14" s="28" t="s">
        <v>56</v>
      </c>
    </row>
    <row r="15" spans="2:8" x14ac:dyDescent="0.25">
      <c r="B15" s="31" t="s">
        <v>57</v>
      </c>
      <c r="C15" s="3" t="s">
        <v>58</v>
      </c>
    </row>
    <row r="16" spans="2:8" x14ac:dyDescent="0.25">
      <c r="B16" s="31" t="s">
        <v>59</v>
      </c>
      <c r="C16" s="3" t="s">
        <v>60</v>
      </c>
    </row>
    <row r="17" spans="2:3" x14ac:dyDescent="0.25">
      <c r="B17" s="31" t="s">
        <v>61</v>
      </c>
      <c r="C17" s="3" t="s">
        <v>62</v>
      </c>
    </row>
    <row r="18" spans="2:3" x14ac:dyDescent="0.25">
      <c r="B18" s="31" t="s">
        <v>63</v>
      </c>
      <c r="C18" s="3" t="s">
        <v>64</v>
      </c>
    </row>
    <row r="19" spans="2:3" x14ac:dyDescent="0.25">
      <c r="B19" s="31" t="s">
        <v>65</v>
      </c>
      <c r="C19" s="3" t="s">
        <v>66</v>
      </c>
    </row>
    <row r="20" spans="2:3" x14ac:dyDescent="0.25">
      <c r="B20" s="31" t="s">
        <v>67</v>
      </c>
      <c r="C20" s="3" t="s">
        <v>68</v>
      </c>
    </row>
    <row r="21" spans="2:3" x14ac:dyDescent="0.25">
      <c r="B21" s="31" t="s">
        <v>69</v>
      </c>
      <c r="C21" s="3" t="s">
        <v>70</v>
      </c>
    </row>
    <row r="22" spans="2:3" x14ac:dyDescent="0.25">
      <c r="B22" s="31" t="s">
        <v>71</v>
      </c>
      <c r="C22" s="3" t="s">
        <v>72</v>
      </c>
    </row>
    <row r="23" spans="2:3" x14ac:dyDescent="0.25">
      <c r="B23" s="31" t="s">
        <v>73</v>
      </c>
      <c r="C23" s="3" t="s">
        <v>74</v>
      </c>
    </row>
  </sheetData>
  <sheetProtection algorithmName="SHA-512" hashValue="RxMpwUVwNLtdgxYNIUWIWOmgGu5Ew9bTlKtZXwfmYXVa/FpktCB6iYbPCm2rKHqcWVEl7MwvZkU5VPP8b4+fcA==" saltValue="RyWsYiH68ttkA3Q7ledRZQ==" spinCount="100000" sheet="1" objects="1" scenarios="1" selectLockedCells="1" selectUnlockedCells="1"/>
  <printOptions gridLines="1"/>
  <pageMargins left="0.7" right="0.7" top="0.75" bottom="0.75" header="0.3" footer="0.3"/>
  <pageSetup orientation="landscape"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lcf76f155ced4ddcb4097134ff3c332f xmlns="c784d409-618a-45ad-8eb4-be38782c7521">
      <Terms xmlns="http://schemas.microsoft.com/office/infopath/2007/PartnerControls"/>
    </lcf76f155ced4ddcb4097134ff3c332f>
    <TaxCatchAll xmlns="ead3d930-7439-47ec-9496-4173c7485abd" xsi:nil="true"/>
  </documentManagement>
</p:properties>
</file>

<file path=customXml/item2.xml><?xml version="1.0" encoding="utf-8"?>
<ct:contentTypeSchema xmlns:ct="http://schemas.microsoft.com/office/2006/metadata/contentType" xmlns:ma="http://schemas.microsoft.com/office/2006/metadata/properties/metaAttributes" ct:_="" ma:_="" ma:contentTypeName="Document" ma:contentTypeID="0x0101009AAC586E2F2013429D5374E3A9EABD56" ma:contentTypeVersion="10" ma:contentTypeDescription="Create a new document." ma:contentTypeScope="" ma:versionID="484c41fd988f830d04e0375163825fdd">
  <xsd:schema xmlns:xsd="http://www.w3.org/2001/XMLSchema" xmlns:xs="http://www.w3.org/2001/XMLSchema" xmlns:p="http://schemas.microsoft.com/office/2006/metadata/properties" xmlns:ns2="c784d409-618a-45ad-8eb4-be38782c7521" xmlns:ns3="ead3d930-7439-47ec-9496-4173c7485abd" targetNamespace="http://schemas.microsoft.com/office/2006/metadata/properties" ma:root="true" ma:fieldsID="b7ecf902ab8ecdbafe7ed5e3b095922d" ns2:_="" ns3:_="">
    <xsd:import namespace="c784d409-618a-45ad-8eb4-be38782c7521"/>
    <xsd:import namespace="ead3d930-7439-47ec-9496-4173c7485abd"/>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2:MediaServiceSearchProperties" minOccurs="0"/>
                <xsd:element ref="ns2:MediaServiceObjectDetectorVersion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784d409-618a-45ad-8eb4-be38782c752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Image Tags" ma:readOnly="false" ma:fieldId="{5cf76f15-5ced-4ddc-b409-7134ff3c332f}" ma:taxonomyMulti="true" ma:sspId="ae600825-8c69-4e15-9ce9-357e67be558d" ma:termSetId="09814cd3-568e-fe90-9814-8d621ff8fb84" ma:anchorId="fba54fb3-c3e1-fe81-a776-ca4b69148c4d" ma:open="true" ma:isKeyword="false">
      <xsd:complexType>
        <xsd:sequence>
          <xsd:element ref="pc:Terms" minOccurs="0" maxOccurs="1"/>
        </xsd:sequence>
      </xsd:complexType>
    </xsd:element>
    <xsd:element name="MediaServiceOCR" ma:index="13" nillable="true" ma:displayName="Extracted Text" ma:internalName="MediaServiceOCR" ma:readOnly="true">
      <xsd:simpleType>
        <xsd:restriction base="dms:Note">
          <xsd:maxLength value="255"/>
        </xsd:restriction>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ServiceSearchProperties" ma:index="16" nillable="true" ma:displayName="MediaServiceSearchProperties" ma:hidden="true" ma:internalName="MediaServiceSearchProperties" ma:readOnly="true">
      <xsd:simpleType>
        <xsd:restriction base="dms:Note"/>
      </xsd:simpleType>
    </xsd:element>
    <xsd:element name="MediaServiceObjectDetectorVersions" ma:index="17" nillable="true" ma:displayName="MediaServiceObjectDetectorVersions" ma:hidden="true" ma:indexed="true" ma:internalName="MediaServiceObjectDetectorVersions"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ad3d930-7439-47ec-9496-4173c7485abd"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ea0854b6-bb41-4781-abef-3c80536bb916}" ma:internalName="TaxCatchAll" ma:showField="CatchAllData" ma:web="ead3d930-7439-47ec-9496-4173c7485abd">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72265630-F472-4936-9753-0B2B3A7CDEAA}">
  <ds:schemaRefs>
    <ds:schemaRef ds:uri="http://purl.org/dc/elements/1.1/"/>
    <ds:schemaRef ds:uri="http://schemas.microsoft.com/office/2006/documentManagement/types"/>
    <ds:schemaRef ds:uri="http://purl.org/dc/terms/"/>
    <ds:schemaRef ds:uri="fe763a68-95c6-4b85-b0d3-604487e6365b"/>
    <ds:schemaRef ds:uri="http://schemas.openxmlformats.org/package/2006/metadata/core-properties"/>
    <ds:schemaRef ds:uri="http://schemas.microsoft.com/office/2006/metadata/properties"/>
    <ds:schemaRef ds:uri="http://purl.org/dc/dcmitype/"/>
    <ds:schemaRef ds:uri="http://schemas.microsoft.com/office/infopath/2007/PartnerControls"/>
    <ds:schemaRef ds:uri="557217db-e0f8-4225-945e-a93063841719"/>
    <ds:schemaRef ds:uri="http://www.w3.org/XML/1998/namespace"/>
    <ds:schemaRef ds:uri="c784d409-618a-45ad-8eb4-be38782c7521"/>
    <ds:schemaRef ds:uri="ead3d930-7439-47ec-9496-4173c7485abd"/>
  </ds:schemaRefs>
</ds:datastoreItem>
</file>

<file path=customXml/itemProps2.xml><?xml version="1.0" encoding="utf-8"?>
<ds:datastoreItem xmlns:ds="http://schemas.openxmlformats.org/officeDocument/2006/customXml" ds:itemID="{FA499CE4-4EBD-4EA8-8DE0-1C9DBFFF3B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c784d409-618a-45ad-8eb4-be38782c7521"/>
    <ds:schemaRef ds:uri="ead3d930-7439-47ec-9496-4173c7485abd"/>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6B33242D-4D22-4C9A-9B2C-C55B3270DB2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Summary information</vt:lpstr>
      <vt:lpstr>Inventory sheet</vt:lpstr>
      <vt:lpstr>Instructions</vt:lpstr>
      <vt:lpstr>'Inventory sheet'!Print_Titles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Cassandra.Lemmons@deq.idaho.gov</dc:creator>
  <cp:keywords/>
  <dc:description/>
  <cp:lastModifiedBy>Deric Bell</cp:lastModifiedBy>
  <cp:revision/>
  <dcterms:created xsi:type="dcterms:W3CDTF">2021-07-27T19:24:34Z</dcterms:created>
  <dcterms:modified xsi:type="dcterms:W3CDTF">2024-10-10T17:11:06Z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0x0101004666C5BF0965014596EFE271AFEEC741</vt:lpwstr>
  </property>
  <property fmtid="{D5CDD505-2E9C-101B-9397-08002B2CF9AE}" pid="3" name="MediaServiceImageTags">
    <vt:lpwstr/>
  </property>
</Properties>
</file>